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3099　田村補佐\r5経営分析\"/>
    </mc:Choice>
  </mc:AlternateContent>
  <xr:revisionPtr revIDLastSave="0" documentId="13_ncr:1_{3C240348-BF1A-476D-88E7-9FC979CF188C}" xr6:coauthVersionLast="47" xr6:coauthVersionMax="47" xr10:uidLastSave="{00000000-0000-0000-0000-000000000000}"/>
  <workbookProtection workbookAlgorithmName="SHA-512" workbookHashValue="pwOC4BQ8gNpLSxdW8QgdpYLTtVZtZG7pwjpWy6P6eUpFK6y95Epy9vF4sd8XfWKjGK5w82Sm2DFEvfepeoN/Sw==" workbookSaltValue="r1Q83ME+OdO4AOUIbNMAQA==" workbookSpinCount="100000" lockStructure="1"/>
  <bookViews>
    <workbookView xWindow="-120" yWindow="-120" windowWidth="29040" windowHeight="157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I86" i="4"/>
  <c r="H86" i="4"/>
  <c r="E86" i="4"/>
  <c r="AT10" i="4"/>
  <c r="AL10" i="4"/>
  <c r="I10" i="4"/>
</calcChain>
</file>

<file path=xl/sharedStrings.xml><?xml version="1.0" encoding="utf-8"?>
<sst xmlns="http://schemas.openxmlformats.org/spreadsheetml/2006/main" count="247" uniqueCount="120">
  <si>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</si>
  <si>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</si>
  <si>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</si>
  <si>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</si>
  <si>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</si>
  <si>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</si>
  <si>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</si>
  <si>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</si>
  <si>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</si>
  <si>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</si>
  <si>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</si>
  <si>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</si>
  <si>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</si>
  <si>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</si>
  <si>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</si>
  <si>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</si>
  <si>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</si>
  <si>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</si>
  <si>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</si>
  <si>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</si>
  <si>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</si>
  <si>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</si>
  <si>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</si>
  <si>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</si>
  <si>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</si>
  <si>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</si>
  <si>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</si>
  <si>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</si>
  <si>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</si>
  <si>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</si>
  <si>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</si>
  <si>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</si>
  <si>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</si>
  <si>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</si>
  <si>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</si>
  <si>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</si>
  <si>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</si>
  <si>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</si>
  <si>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</si>
  <si>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</si>
  <si>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</si>
  <si>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</si>
  <si>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</si>
  <si>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</si>
  <si>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</si>
  <si>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</si>
  <si>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</si>
  <si>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</si>
  <si>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</si>
  <si>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</si>
  <si>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</si>
  <si>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</si>
  <si>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</si>
  <si>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</si>
  <si>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</si>
  <si>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</si>
  <si>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</si>
  <si>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</si>
  <si>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</si>
  <si>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</si>
  <si>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</si>
  <si>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</si>
  <si>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</si>
  <si>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</si>
  <si>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</si>
  <si>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</si>
  <si>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</si>
  <si>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</si>
  <si>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</si>
  <si>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</si>
  <si>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</si>
  <si>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</si>
  <si>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</si>
  <si>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</si>
  <si>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</si>
  <si>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</si>
  <si>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</si>
  <si>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</si>
  <si>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</si>
  <si>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</si>
  <si>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</si>
  <si>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</si>
  <si>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</si>
  <si>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</si>
  <si>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</si>
  <si>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</si>
  <si>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</si>
  <si>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</si>
  <si>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</si>
  <si>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</si>
  <si>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</si>
  <si>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</si>
  <si>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</si>
  <si>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</si>
  <si>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</si>
  <si>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</si>
  <si>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</si>
  <si>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</si>
  <si>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本別町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</si>
  <si>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</si>
  <si>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</si>
  <si>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</si>
  <si>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</si>
  <si>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</si>
  <si>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</si>
  <si>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</si>
  <si>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</si>
  <si>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</si>
  <si>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</si>
  <si>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</si>
  <si>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</si>
  <si>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</si>
  <si>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</si>
  <si>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</si>
  <si>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</si>
  <si>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</si>
  <si>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</si>
  <si>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供用開始から、まだ20年程度のため、老朽化の影響による大幅な修繕費等の増額等はないが、将来的な経費節減のため、定期的な保守点検、維持管理による施設の延命を図る必要がある。</t>
    <phoneticPr fontId="4"/>
  </si>
  <si>
    <t>　今後も一定程度の新規設置需要が見込まれるものの、収益的収支は将来においても赤字が継続する見込みであり、一般会計からの繰入れや定期的な料金改定による収入の確保、職員の適正配置や事務事業の効率化等による経費節減など、絶え間ない経営努力を継続して行っていく。</t>
    <phoneticPr fontId="4"/>
  </si>
  <si>
    <t>　個別排水処理事業は平成11年度から供用開始しているが、現在も新規設置需要があり施設数は年々増加している。経費回収率は概ね60％程度と類似団体に比べ高い水準ではあるものの、使用料収入では経費を賄えてはおらず、一般会計からの繰入れに頼る構造が続いている。今後も新規設置希望に応じて、企業債を財源に設置を進めていく予定であり、企業債残高対事業規模比率は高い水準で推移していく見込みである。以上から、類似団体と比べると健全度合いはやや高いものの、収益で費用を賄えてはおらず、また設置基数の増加により経費も増加していくことから、依然として厳しい経営状況は続いていく見込みであり、定期的な料金改定やさらなる経費節減、経営効率の向上を図っていく必要がある。</t>
    <rPh sb="236" eb="238">
      <t>セッチ</t>
    </rPh>
    <rPh sb="238" eb="240">
      <t>キスウ</t>
    </rPh>
    <rPh sb="241" eb="243">
      <t>ゾウカ</t>
    </rPh>
    <rPh sb="246" eb="248">
      <t>ケイヒ</t>
    </rPh>
    <rPh sb="249" eb="251">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</si>
</sst>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324-4052-A099-F6299374D8B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324-4052-A099-F6299374D8B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57.59</c:v>
                </c:pt>
                <c:pt idx="1">
                  <c:v>57.32</c:v>
                </c:pt>
                <c:pt idx="2">
                  <c:v>57.46</c:v>
                </c:pt>
                <c:pt idx="3">
                  <c:v>57.91</c:v>
                </c:pt>
                <c:pt idx="4">
                  <c:v>57.88</c:v>
                </c:pt>
              </c:numCache>
            </c:numRef>
          </c:val>
          <c:extLst>
            <c:ext xmlns:c16="http://schemas.microsoft.com/office/drawing/2014/chart" uri="{C3380CC4-5D6E-409C-BE32-E72D297353CC}">
              <c16:uniqueId val="{00000000-1804-4D1F-9C69-B11B12F9407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47.35</c:v>
                </c:pt>
                <c:pt idx="1">
                  <c:v>46.36</c:v>
                </c:pt>
                <c:pt idx="2">
                  <c:v>46.45</c:v>
                </c:pt>
                <c:pt idx="3">
                  <c:v>45.36</c:v>
                </c:pt>
                <c:pt idx="4">
                  <c:v>45.93</c:v>
                </c:pt>
              </c:numCache>
            </c:numRef>
          </c:val>
          <c:smooth val="0"/>
          <c:extLst>
            <c:ext xmlns:c16="http://schemas.microsoft.com/office/drawing/2014/chart" uri="{C3380CC4-5D6E-409C-BE32-E72D297353CC}">
              <c16:uniqueId val="{00000001-1804-4D1F-9C69-B11B12F9407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26E-40AE-B0B1-CF1E3773CF1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81.209999999999994</c:v>
                </c:pt>
                <c:pt idx="1">
                  <c:v>83.08</c:v>
                </c:pt>
                <c:pt idx="2">
                  <c:v>82.61</c:v>
                </c:pt>
                <c:pt idx="3">
                  <c:v>82.21</c:v>
                </c:pt>
                <c:pt idx="4">
                  <c:v>82.98</c:v>
                </c:pt>
              </c:numCache>
            </c:numRef>
          </c:val>
          <c:smooth val="0"/>
          <c:extLst>
            <c:ext xmlns:c16="http://schemas.microsoft.com/office/drawing/2014/chart" uri="{C3380CC4-5D6E-409C-BE32-E72D297353CC}">
              <c16:uniqueId val="{00000001-C26E-40AE-B0B1-CF1E3773CF1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75.400000000000006</c:v>
                </c:pt>
                <c:pt idx="1">
                  <c:v>76.849999999999994</c:v>
                </c:pt>
                <c:pt idx="2">
                  <c:v>73.3</c:v>
                </c:pt>
                <c:pt idx="3">
                  <c:v>71.41</c:v>
                </c:pt>
                <c:pt idx="4">
                  <c:v>70.319999999999993</c:v>
                </c:pt>
              </c:numCache>
            </c:numRef>
          </c:val>
          <c:extLst>
            <c:ext xmlns:c16="http://schemas.microsoft.com/office/drawing/2014/chart" uri="{C3380CC4-5D6E-409C-BE32-E72D297353CC}">
              <c16:uniqueId val="{00000000-58FC-43E8-9F3A-34D9F8FD81B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FC-43E8-9F3A-34D9F8FD81B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393-4174-B371-71BEA665B4D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93-4174-B371-71BEA665B4D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2F1-46DB-A9FA-BD9ABF6BD0F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F1-46DB-A9FA-BD9ABF6BD0F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D8F-4128-8E65-1873A7446F7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8F-4128-8E65-1873A7446F7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402-4D86-BEC4-ADDFB529479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02-4D86-BEC4-ADDFB529479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2650.67</c:v>
                </c:pt>
                <c:pt idx="1">
                  <c:v>2466.5</c:v>
                </c:pt>
                <c:pt idx="2">
                  <c:v>2467.63</c:v>
                </c:pt>
                <c:pt idx="3">
                  <c:v>2425.36</c:v>
                </c:pt>
                <c:pt idx="4">
                  <c:v>2384.9499999999998</c:v>
                </c:pt>
              </c:numCache>
            </c:numRef>
          </c:val>
          <c:extLst>
            <c:ext xmlns:c16="http://schemas.microsoft.com/office/drawing/2014/chart" uri="{C3380CC4-5D6E-409C-BE32-E72D297353CC}">
              <c16:uniqueId val="{00000000-F318-4476-BDEE-5CFF1E9FF46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862.99</c:v>
                </c:pt>
                <c:pt idx="1">
                  <c:v>782.91</c:v>
                </c:pt>
                <c:pt idx="2">
                  <c:v>783.21</c:v>
                </c:pt>
                <c:pt idx="3">
                  <c:v>902.04</c:v>
                </c:pt>
                <c:pt idx="4">
                  <c:v>992.16</c:v>
                </c:pt>
              </c:numCache>
            </c:numRef>
          </c:val>
          <c:smooth val="0"/>
          <c:extLst>
            <c:ext xmlns:c16="http://schemas.microsoft.com/office/drawing/2014/chart" uri="{C3380CC4-5D6E-409C-BE32-E72D297353CC}">
              <c16:uniqueId val="{00000001-F318-4476-BDEE-5CFF1E9FF46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63.1</c:v>
                </c:pt>
                <c:pt idx="1">
                  <c:v>65.739999999999995</c:v>
                </c:pt>
                <c:pt idx="2">
                  <c:v>61.21</c:v>
                </c:pt>
                <c:pt idx="3">
                  <c:v>58.82</c:v>
                </c:pt>
                <c:pt idx="4">
                  <c:v>57.14</c:v>
                </c:pt>
              </c:numCache>
            </c:numRef>
          </c:val>
          <c:extLst>
            <c:ext xmlns:c16="http://schemas.microsoft.com/office/drawing/2014/chart" uri="{C3380CC4-5D6E-409C-BE32-E72D297353CC}">
              <c16:uniqueId val="{00000000-F75A-4FCE-A600-6D5DFE3D460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50.06</c:v>
                </c:pt>
                <c:pt idx="1">
                  <c:v>49.38</c:v>
                </c:pt>
                <c:pt idx="2">
                  <c:v>48.53</c:v>
                </c:pt>
                <c:pt idx="3">
                  <c:v>46.11</c:v>
                </c:pt>
                <c:pt idx="4">
                  <c:v>45.55</c:v>
                </c:pt>
              </c:numCache>
            </c:numRef>
          </c:val>
          <c:smooth val="0"/>
          <c:extLst>
            <c:ext xmlns:c16="http://schemas.microsoft.com/office/drawing/2014/chart" uri="{C3380CC4-5D6E-409C-BE32-E72D297353CC}">
              <c16:uniqueId val="{00000001-F75A-4FCE-A600-6D5DFE3D460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252.36</c:v>
                </c:pt>
                <c:pt idx="1">
                  <c:v>259.89999999999998</c:v>
                </c:pt>
                <c:pt idx="2">
                  <c:v>279.54000000000002</c:v>
                </c:pt>
                <c:pt idx="3">
                  <c:v>288.99</c:v>
                </c:pt>
                <c:pt idx="4">
                  <c:v>297.33</c:v>
                </c:pt>
              </c:numCache>
            </c:numRef>
          </c:val>
          <c:extLst>
            <c:ext xmlns:c16="http://schemas.microsoft.com/office/drawing/2014/chart" uri="{C3380CC4-5D6E-409C-BE32-E72D297353CC}">
              <c16:uniqueId val="{00000000-B978-45E0-A350-D98AE203C6D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309.22000000000003</c:v>
                </c:pt>
                <c:pt idx="1">
                  <c:v>316.97000000000003</c:v>
                </c:pt>
                <c:pt idx="2">
                  <c:v>326.17</c:v>
                </c:pt>
                <c:pt idx="3">
                  <c:v>336.93</c:v>
                </c:pt>
                <c:pt idx="4">
                  <c:v>331.17</c:v>
                </c:pt>
              </c:numCache>
            </c:numRef>
          </c:val>
          <c:smooth val="0"/>
          <c:extLst>
            <c:ext xmlns:c16="http://schemas.microsoft.com/office/drawing/2014/chart" uri="{C3380CC4-5D6E-409C-BE32-E72D297353CC}">
              <c16:uniqueId val="{00000001-B978-45E0-A350-D98AE203C6D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【967.97】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【82.56】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北海道　本別町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個別排水処理</v>
      </c>
      <c r="Q8" s="65"/>
      <c r="R8" s="65"/>
      <c r="S8" s="65"/>
      <c r="T8" s="65"/>
      <c r="U8" s="65"/>
      <c r="V8" s="65"/>
      <c r="W8" s="65" t="str">
        <f>データ!L6</f>
        <v>L2</v>
      </c>
      <c r="X8" s="65"/>
      <c r="Y8" s="65"/>
      <c r="Z8" s="65"/>
      <c r="AA8" s="65"/>
      <c r="AB8" s="65"/>
      <c r="AC8" s="65"/>
      <c r="AD8" s="66" t="str">
        <f>データ!$M$6</f>
        <v>非設置</v>
      </c>
      <c r="AE8" s="66"/>
      <c r="AF8" s="66"/>
      <c r="AG8" s="66"/>
      <c r="AH8" s="66"/>
      <c r="AI8" s="66"/>
      <c r="AJ8" s="66"/>
      <c r="AK8" s="3"/>
      <c r="AL8" s="54">
        <f>データ!S6</f>
        <v>6190</v>
      </c>
      <c r="AM8" s="54"/>
      <c r="AN8" s="54"/>
      <c r="AO8" s="54"/>
      <c r="AP8" s="54"/>
      <c r="AQ8" s="54"/>
      <c r="AR8" s="54"/>
      <c r="AS8" s="54"/>
      <c r="AT8" s="53">
        <f>データ!T6</f>
        <v>391.91</v>
      </c>
      <c r="AU8" s="53"/>
      <c r="AV8" s="53"/>
      <c r="AW8" s="53"/>
      <c r="AX8" s="53"/>
      <c r="AY8" s="53"/>
      <c r="AZ8" s="53"/>
      <c r="BA8" s="53"/>
      <c r="BB8" s="53">
        <f>データ!U6</f>
        <v>15.79</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14.68</v>
      </c>
      <c r="Q10" s="53"/>
      <c r="R10" s="53"/>
      <c r="S10" s="53"/>
      <c r="T10" s="53"/>
      <c r="U10" s="53"/>
      <c r="V10" s="53"/>
      <c r="W10" s="53">
        <f>データ!Q6</f>
        <v>100</v>
      </c>
      <c r="X10" s="53"/>
      <c r="Y10" s="53"/>
      <c r="Z10" s="53"/>
      <c r="AA10" s="53"/>
      <c r="AB10" s="53"/>
      <c r="AC10" s="53"/>
      <c r="AD10" s="54">
        <f>データ!R6</f>
        <v>3425</v>
      </c>
      <c r="AE10" s="54"/>
      <c r="AF10" s="54"/>
      <c r="AG10" s="54"/>
      <c r="AH10" s="54"/>
      <c r="AI10" s="54"/>
      <c r="AJ10" s="54"/>
      <c r="AK10" s="2"/>
      <c r="AL10" s="54">
        <f>データ!V6</f>
        <v>904</v>
      </c>
      <c r="AM10" s="54"/>
      <c r="AN10" s="54"/>
      <c r="AO10" s="54"/>
      <c r="AP10" s="54"/>
      <c r="AQ10" s="54"/>
      <c r="AR10" s="54"/>
      <c r="AS10" s="54"/>
      <c r="AT10" s="53">
        <f>データ!W6</f>
        <v>0.66</v>
      </c>
      <c r="AU10" s="53"/>
      <c r="AV10" s="53"/>
      <c r="AW10" s="53"/>
      <c r="AX10" s="53"/>
      <c r="AY10" s="53"/>
      <c r="AZ10" s="53"/>
      <c r="BA10" s="53"/>
      <c r="BB10" s="53">
        <f>データ!X6</f>
        <v>1369.7</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119</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117</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118</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【967.97】</v>
      </c>
      <c r="I86" s="12" t="str">
        <f>データ!CA6</f>
        <v>【46.20】</v>
      </c>
      <c r="J86" s="12" t="str">
        <f>データ!CL6</f>
        <v>【332.82】</v>
      </c>
      <c r="K86" s="12" t="str">
        <f>データ!CW6</f>
        <v>【46.29】</v>
      </c>
      <c r="L86" s="12" t="str">
        <f>データ!DH6</f>
        <v>【82.56】</v>
      </c>
      <c r="M86" s="12" t="s">
        <v>44</v>
      </c>
      <c r="N86" s="12" t="s">
        <v>43</v>
      </c>
      <c r="O86" s="12" t="str">
        <f>データ!EO6</f>
        <v>【-】</v>
      </c>
    </row>
  </sheetData>
  <sheetProtection algorithmName="SHA-512" hashValue="B7s6LqHejABjDY6ZDdXfPuSeJ0E9gAMBC9UqSVGYqoHZmokbYj8CcqsHWIyugvmMKJLf/FNvlbwGr4xLnQRZsw==" saltValue="Y1DkK3TD9izFjf/nGpl0K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16462</v>
      </c>
      <c r="D6" s="19">
        <f t="shared" si="3"/>
        <v>47</v>
      </c>
      <c r="E6" s="19">
        <f t="shared" si="3"/>
        <v>18</v>
      </c>
      <c r="F6" s="19">
        <f t="shared" si="3"/>
        <v>1</v>
      </c>
      <c r="G6" s="19">
        <f t="shared" si="3"/>
        <v>0</v>
      </c>
      <c r="H6" s="19" t="str">
        <f t="shared" si="3"/>
        <v>北海道　本別町</v>
      </c>
      <c r="I6" s="19" t="str">
        <f t="shared" si="3"/>
        <v>法非適用</v>
      </c>
      <c r="J6" s="19" t="str">
        <f t="shared" si="3"/>
        <v>下水道事業</v>
      </c>
      <c r="K6" s="19" t="str">
        <f t="shared" si="3"/>
        <v>個別排水処理</v>
      </c>
      <c r="L6" s="19" t="str">
        <f t="shared" si="3"/>
        <v>L2</v>
      </c>
      <c r="M6" s="19" t="str">
        <f t="shared" si="3"/>
        <v>非設置</v>
      </c>
      <c r="N6" s="20" t="str">
        <f t="shared" si="3"/>
        <v>-</v>
      </c>
      <c r="O6" s="20" t="str">
        <f t="shared" si="3"/>
        <v>該当数値なし</v>
      </c>
      <c r="P6" s="20">
        <f t="shared" si="3"/>
        <v>14.68</v>
      </c>
      <c r="Q6" s="20">
        <f t="shared" si="3"/>
        <v>100</v>
      </c>
      <c r="R6" s="20">
        <f t="shared" si="3"/>
        <v>3425</v>
      </c>
      <c r="S6" s="20">
        <f t="shared" si="3"/>
        <v>6190</v>
      </c>
      <c r="T6" s="20">
        <f t="shared" si="3"/>
        <v>391.91</v>
      </c>
      <c r="U6" s="20">
        <f t="shared" si="3"/>
        <v>15.79</v>
      </c>
      <c r="V6" s="20">
        <f t="shared" si="3"/>
        <v>904</v>
      </c>
      <c r="W6" s="20">
        <f t="shared" si="3"/>
        <v>0.66</v>
      </c>
      <c r="X6" s="20">
        <f t="shared" si="3"/>
        <v>1369.7</v>
      </c>
      <c r="Y6" s="21">
        <f>IF(Y7="",NA(),Y7)</f>
        <v>75.400000000000006</v>
      </c>
      <c r="Z6" s="21">
        <f t="shared" ref="Z6:AH6" si="4">IF(Z7="",NA(),Z7)</f>
        <v>76.849999999999994</v>
      </c>
      <c r="AA6" s="21">
        <f t="shared" si="4"/>
        <v>73.3</v>
      </c>
      <c r="AB6" s="21">
        <f t="shared" si="4"/>
        <v>71.41</v>
      </c>
      <c r="AC6" s="21">
        <f t="shared" si="4"/>
        <v>70.319999999999993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2650.67</v>
      </c>
      <c r="BG6" s="21">
        <f t="shared" ref="BG6:BO6" si="7">IF(BG7="",NA(),BG7)</f>
        <v>2466.5</v>
      </c>
      <c r="BH6" s="21">
        <f t="shared" si="7"/>
        <v>2467.63</v>
      </c>
      <c r="BI6" s="21">
        <f t="shared" si="7"/>
        <v>2425.36</v>
      </c>
      <c r="BJ6" s="21">
        <f t="shared" si="7"/>
        <v>2384.9499999999998</v>
      </c>
      <c r="BK6" s="21">
        <f t="shared" si="7"/>
        <v>862.99</v>
      </c>
      <c r="BL6" s="21">
        <f t="shared" si="7"/>
        <v>782.91</v>
      </c>
      <c r="BM6" s="21">
        <f t="shared" si="7"/>
        <v>783.21</v>
      </c>
      <c r="BN6" s="21">
        <f t="shared" si="7"/>
        <v>902.04</v>
      </c>
      <c r="BO6" s="21">
        <f t="shared" si="7"/>
        <v>992.16</v>
      </c>
      <c r="BP6" s="20" t="str">
        <f>IF(BP7="","",IF(BP7="-","【-】","【"&amp;SUBSTITUTE(TEXT(BP7,"#,##0.00"),"-","△")&amp;"】"))</f>
        <v>【967.97】</v>
      </c>
      <c r="BQ6" s="21">
        <f>IF(BQ7="",NA(),BQ7)</f>
        <v>63.1</v>
      </c>
      <c r="BR6" s="21">
        <f t="shared" ref="BR6:BZ6" si="8">IF(BR7="",NA(),BR7)</f>
        <v>65.739999999999995</v>
      </c>
      <c r="BS6" s="21">
        <f t="shared" si="8"/>
        <v>61.21</v>
      </c>
      <c r="BT6" s="21">
        <f t="shared" si="8"/>
        <v>58.82</v>
      </c>
      <c r="BU6" s="21">
        <f t="shared" si="8"/>
        <v>57.14</v>
      </c>
      <c r="BV6" s="21">
        <f t="shared" si="8"/>
        <v>50.06</v>
      </c>
      <c r="BW6" s="21">
        <f t="shared" si="8"/>
        <v>49.38</v>
      </c>
      <c r="BX6" s="21">
        <f t="shared" si="8"/>
        <v>48.53</v>
      </c>
      <c r="BY6" s="21">
        <f t="shared" si="8"/>
        <v>46.11</v>
      </c>
      <c r="BZ6" s="21">
        <f t="shared" si="8"/>
        <v>45.55</v>
      </c>
      <c r="CA6" s="20" t="str">
        <f>IF(CA7="","",IF(CA7="-","【-】","【"&amp;SUBSTITUTE(TEXT(CA7,"#,##0.00"),"-","△")&amp;"】"))</f>
        <v>【46.20】</v>
      </c>
      <c r="CB6" s="21">
        <f>IF(CB7="",NA(),CB7)</f>
        <v>252.36</v>
      </c>
      <c r="CC6" s="21">
        <f t="shared" ref="CC6:CK6" si="9">IF(CC7="",NA(),CC7)</f>
        <v>259.89999999999998</v>
      </c>
      <c r="CD6" s="21">
        <f t="shared" si="9"/>
        <v>279.54000000000002</v>
      </c>
      <c r="CE6" s="21">
        <f t="shared" si="9"/>
        <v>288.99</v>
      </c>
      <c r="CF6" s="21">
        <f t="shared" si="9"/>
        <v>297.33</v>
      </c>
      <c r="CG6" s="21">
        <f t="shared" si="9"/>
        <v>309.22000000000003</v>
      </c>
      <c r="CH6" s="21">
        <f t="shared" si="9"/>
        <v>316.97000000000003</v>
      </c>
      <c r="CI6" s="21">
        <f t="shared" si="9"/>
        <v>326.17</v>
      </c>
      <c r="CJ6" s="21">
        <f t="shared" si="9"/>
        <v>336.93</v>
      </c>
      <c r="CK6" s="21">
        <f t="shared" si="9"/>
        <v>331.17</v>
      </c>
      <c r="CL6" s="20" t="str">
        <f>IF(CL7="","",IF(CL7="-","【-】","【"&amp;SUBSTITUTE(TEXT(CL7,"#,##0.00"),"-","△")&amp;"】"))</f>
        <v>【332.82】</v>
      </c>
      <c r="CM6" s="21">
        <f>IF(CM7="",NA(),CM7)</f>
        <v>57.59</v>
      </c>
      <c r="CN6" s="21">
        <f t="shared" ref="CN6:CV6" si="10">IF(CN7="",NA(),CN7)</f>
        <v>57.32</v>
      </c>
      <c r="CO6" s="21">
        <f t="shared" si="10"/>
        <v>57.46</v>
      </c>
      <c r="CP6" s="21">
        <f t="shared" si="10"/>
        <v>57.91</v>
      </c>
      <c r="CQ6" s="21">
        <f t="shared" si="10"/>
        <v>57.88</v>
      </c>
      <c r="CR6" s="21">
        <f t="shared" si="10"/>
        <v>47.35</v>
      </c>
      <c r="CS6" s="21">
        <f t="shared" si="10"/>
        <v>46.36</v>
      </c>
      <c r="CT6" s="21">
        <f t="shared" si="10"/>
        <v>46.45</v>
      </c>
      <c r="CU6" s="21">
        <f t="shared" si="10"/>
        <v>45.36</v>
      </c>
      <c r="CV6" s="21">
        <f t="shared" si="10"/>
        <v>45.93</v>
      </c>
      <c r="CW6" s="20" t="str">
        <f>IF(CW7="","",IF(CW7="-","【-】","【"&amp;SUBSTITUTE(TEXT(CW7,"#,##0.00"),"-","△")&amp;"】"))</f>
        <v>【46.29】</v>
      </c>
      <c r="CX6" s="21">
        <f>IF(CX7="",NA(),CX7)</f>
        <v>100</v>
      </c>
      <c r="CY6" s="21">
        <f t="shared" ref="CY6:DG6" si="11">IF(CY7="",NA(),CY7)</f>
        <v>100</v>
      </c>
      <c r="CZ6" s="21">
        <f t="shared" si="11"/>
        <v>100</v>
      </c>
      <c r="DA6" s="21">
        <f t="shared" si="11"/>
        <v>100</v>
      </c>
      <c r="DB6" s="21">
        <f t="shared" si="11"/>
        <v>100</v>
      </c>
      <c r="DC6" s="21">
        <f t="shared" si="11"/>
        <v>81.209999999999994</v>
      </c>
      <c r="DD6" s="21">
        <f t="shared" si="11"/>
        <v>83.08</v>
      </c>
      <c r="DE6" s="21">
        <f t="shared" si="11"/>
        <v>82.61</v>
      </c>
      <c r="DF6" s="21">
        <f t="shared" si="11"/>
        <v>82.21</v>
      </c>
      <c r="DG6" s="21">
        <f t="shared" si="11"/>
        <v>82.98</v>
      </c>
      <c r="DH6" s="20" t="str">
        <f>IF(DH7="","",IF(DH7="-","【-】","【"&amp;SUBSTITUTE(TEXT(DH7,"#,##0.00"),"-","△")&amp;"】"))</f>
        <v>【82.56】</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2023</v>
      </c>
      <c r="C7" s="23">
        <v>16462</v>
      </c>
      <c r="D7" s="23">
        <v>47</v>
      </c>
      <c r="E7" s="23">
        <v>18</v>
      </c>
      <c r="F7" s="23">
        <v>1</v>
      </c>
      <c r="G7" s="23">
        <v>0</v>
      </c>
      <c r="H7" s="23" t="s">
        <v>98</v>
      </c>
      <c r="I7" s="23" t="s">
        <v>99</v>
      </c>
      <c r="J7" s="23" t="s">
        <v>100</v>
      </c>
      <c r="K7" s="23" t="s">
        <v>101</v>
      </c>
      <c r="L7" s="23" t="s">
        <v>102</v>
      </c>
      <c r="M7" s="23" t="s">
        <v>103</v>
      </c>
      <c r="N7" s="24" t="s">
        <v>104</v>
      </c>
      <c r="O7" s="24" t="s">
        <v>105</v>
      </c>
      <c r="P7" s="24">
        <v>14.68</v>
      </c>
      <c r="Q7" s="24">
        <v>100</v>
      </c>
      <c r="R7" s="24">
        <v>3425</v>
      </c>
      <c r="S7" s="24">
        <v>6190</v>
      </c>
      <c r="T7" s="24">
        <v>391.91</v>
      </c>
      <c r="U7" s="24">
        <v>15.79</v>
      </c>
      <c r="V7" s="24">
        <v>904</v>
      </c>
      <c r="W7" s="24">
        <v>0.66</v>
      </c>
      <c r="X7" s="24">
        <v>1369.7</v>
      </c>
      <c r="Y7" s="24">
        <v>75.400000000000006</v>
      </c>
      <c r="Z7" s="24">
        <v>76.849999999999994</v>
      </c>
      <c r="AA7" s="24">
        <v>73.3</v>
      </c>
      <c r="AB7" s="24">
        <v>71.41</v>
      </c>
      <c r="AC7" s="24">
        <v>70.319999999999993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2650.67</v>
      </c>
      <c r="BG7" s="24">
        <v>2466.5</v>
      </c>
      <c r="BH7" s="24">
        <v>2467.63</v>
      </c>
      <c r="BI7" s="24">
        <v>2425.36</v>
      </c>
      <c r="BJ7" s="24">
        <v>2384.9499999999998</v>
      </c>
      <c r="BK7" s="24">
        <v>862.99</v>
      </c>
      <c r="BL7" s="24">
        <v>782.91</v>
      </c>
      <c r="BM7" s="24">
        <v>783.21</v>
      </c>
      <c r="BN7" s="24">
        <v>902.04</v>
      </c>
      <c r="BO7" s="24">
        <v>992.16</v>
      </c>
      <c r="BP7" s="24">
        <v>967.97</v>
      </c>
      <c r="BQ7" s="24">
        <v>63.1</v>
      </c>
      <c r="BR7" s="24">
        <v>65.739999999999995</v>
      </c>
      <c r="BS7" s="24">
        <v>61.21</v>
      </c>
      <c r="BT7" s="24">
        <v>58.82</v>
      </c>
      <c r="BU7" s="24">
        <v>57.14</v>
      </c>
      <c r="BV7" s="24">
        <v>50.06</v>
      </c>
      <c r="BW7" s="24">
        <v>49.38</v>
      </c>
      <c r="BX7" s="24">
        <v>48.53</v>
      </c>
      <c r="BY7" s="24">
        <v>46.11</v>
      </c>
      <c r="BZ7" s="24">
        <v>45.55</v>
      </c>
      <c r="CA7" s="24">
        <v>46.2</v>
      </c>
      <c r="CB7" s="24">
        <v>252.36</v>
      </c>
      <c r="CC7" s="24">
        <v>259.89999999999998</v>
      </c>
      <c r="CD7" s="24">
        <v>279.54000000000002</v>
      </c>
      <c r="CE7" s="24">
        <v>288.99</v>
      </c>
      <c r="CF7" s="24">
        <v>297.33</v>
      </c>
      <c r="CG7" s="24">
        <v>309.22000000000003</v>
      </c>
      <c r="CH7" s="24">
        <v>316.97000000000003</v>
      </c>
      <c r="CI7" s="24">
        <v>326.17</v>
      </c>
      <c r="CJ7" s="24">
        <v>336.93</v>
      </c>
      <c r="CK7" s="24">
        <v>331.17</v>
      </c>
      <c r="CL7" s="24">
        <v>332.82</v>
      </c>
      <c r="CM7" s="24">
        <v>57.59</v>
      </c>
      <c r="CN7" s="24">
        <v>57.32</v>
      </c>
      <c r="CO7" s="24">
        <v>57.46</v>
      </c>
      <c r="CP7" s="24">
        <v>57.91</v>
      </c>
      <c r="CQ7" s="24">
        <v>57.88</v>
      </c>
      <c r="CR7" s="24">
        <v>47.35</v>
      </c>
      <c r="CS7" s="24">
        <v>46.36</v>
      </c>
      <c r="CT7" s="24">
        <v>46.45</v>
      </c>
      <c r="CU7" s="24">
        <v>45.36</v>
      </c>
      <c r="CV7" s="24">
        <v>45.93</v>
      </c>
      <c r="CW7" s="24">
        <v>46.29</v>
      </c>
      <c r="CX7" s="24">
        <v>100</v>
      </c>
      <c r="CY7" s="24">
        <v>100</v>
      </c>
      <c r="CZ7" s="24">
        <v>100</v>
      </c>
      <c r="DA7" s="24">
        <v>100</v>
      </c>
      <c r="DB7" s="24">
        <v>100</v>
      </c>
      <c r="DC7" s="24">
        <v>81.209999999999994</v>
      </c>
      <c r="DD7" s="24">
        <v>83.08</v>
      </c>
      <c r="DE7" s="24">
        <v>82.61</v>
      </c>
      <c r="DF7" s="24">
        <v>82.21</v>
      </c>
      <c r="DG7" s="24">
        <v>82.98</v>
      </c>
      <c r="DH7" s="24">
        <v>82.56</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USRUAA002@honbetsu.local</cp:lastModifiedBy>
  <dcterms:created xsi:type="dcterms:W3CDTF">2025-01-24T07:41:59Z</dcterms:created>
  <dcterms:modified xsi:type="dcterms:W3CDTF">2025-01-31T00:18:13Z</dcterms:modified>
  <cp:category/>
</cp:coreProperties>
</file>