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300 公営企業\通知・報告\R5\R6.1.17 【照会1.26〆各課対応】公営企業に係る経営比較分析表（令和４年度決算）の分析等について\建水課回答\"/>
    </mc:Choice>
  </mc:AlternateContent>
  <workbookProtection workbookAlgorithmName="SHA-512" workbookHashValue="Ad6syN8DP7dAT3Mz9/WaLHRcfxnZ5yeoiUi/fImfOSyZbjQbWtrDcko2JIyPVrofP8nnv75TTOM5BiF1qFdzuA==" workbookSaltValue="Lc0GsKojFS4RYfMm51WL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<sst xmlns="http://schemas.openxmlformats.org/spreadsheetml/2006/main" count="228" uniqueCount="115">
  <si>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</si>
  <si>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</si>
  <si>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</si>
  <si>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</si>
  <si>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</si>
  <si>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</si>
  <si>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</si>
  <si>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</si>
  <si>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</si>
  <si>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</si>
  <si>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</si>
  <si>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</si>
  <si>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</si>
  <si>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</si>
  <si>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</si>
  <si>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</si>
  <si>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</si>
  <si>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</si>
  <si>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</si>
  <si>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</si>
  <si>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</si>
  <si>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</si>
  <si>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</si>
  <si>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</si>
  <si>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</si>
  <si>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</si>
  <si>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</si>
  <si>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</si>
  <si>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</si>
  <si>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</si>
  <si>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</si>
  <si>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</si>
  <si>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</si>
  <si>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</si>
  <si>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</si>
  <si>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</si>
  <si>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</si>
  <si>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</si>
  <si>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</si>
  <si>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</si>
  <si>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</si>
  <si>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</si>
  <si>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</si>
  <si>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</si>
  <si>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</si>
  <si>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</si>
  <si>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</si>
  <si>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</si>
  <si>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</si>
  <si>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</si>
  <si>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</si>
  <si>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</si>
  <si>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</si>
  <si>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</si>
  <si>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</si>
  <si>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</si>
  <si>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</si>
  <si>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</si>
  <si>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</si>
  <si>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</si>
  <si>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</si>
  <si>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</si>
  <si>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</si>
  <si>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</si>
  <si>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</si>
  <si>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</si>
  <si>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</si>
  <si>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</si>
  <si>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</si>
  <si>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</si>
  <si>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</si>
  <si>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</si>
  <si>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</si>
  <si>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</si>
  <si>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</si>
  <si>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</si>
  <si>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</si>
  <si>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</si>
  <si>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</si>
  <si>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</si>
  <si>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</si>
  <si>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</si>
  <si>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</si>
  <si>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</si>
  <si>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</si>
  <si>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</si>
  <si>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</si>
  <si>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</si>
  <si>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</si>
  <si>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</si>
  <si>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</si>
  <si>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</si>
  <si>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</si>
  <si>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</si>
  <si>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</si>
  <si>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</si>
  <si>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</si>
  <si>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</si>
  <si>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</si>
  <si>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</si>
  <si>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</si>
  <si>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</si>
  <si>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</si>
  <si>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</si>
  <si>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</si>
  <si>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</si>
  <si>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</si>
  <si>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</si>
  <si>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</si>
  <si>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</si>
  <si>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</si>
  <si>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</si>
  <si>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償却率が60％超、管路経年化率が45％超、また漏水を原因とする有収率の低下など、老朽管等の適宜更新が必要な状況にある。これまでは経営戦略の一貫として、管路の長寿命化と併せ、投資を先送りしてきたが、今後は企業債残高に注視しつつ元利償還額の平準化に留意しながら、計画的な更新を行っていく。なお、機械施設等の更新に際しては、将来の給水人口を見据えながら、規模縮小など投資額の抑制を図っていきたい。</t>
    <rPh sb="1" eb="4">
      <t>ショウキャクリツ</t>
    </rPh>
    <rPh sb="8" eb="9">
      <t>チョウ</t>
    </rPh>
    <rPh sb="10" eb="12">
      <t>カンロ</t>
    </rPh>
    <rPh sb="12" eb="14">
      <t>ケイネン</t>
    </rPh>
    <rPh sb="14" eb="16">
      <t>カリツ</t>
    </rPh>
    <rPh sb="20" eb="21">
      <t>チョウ</t>
    </rPh>
    <rPh sb="24" eb="26">
      <t>ロウスイ</t>
    </rPh>
    <rPh sb="27" eb="29">
      <t>ゲンイン</t>
    </rPh>
    <rPh sb="32" eb="33">
      <t>ユウ</t>
    </rPh>
    <rPh sb="33" eb="34">
      <t>シュウ</t>
    </rPh>
    <rPh sb="34" eb="35">
      <t>リツ</t>
    </rPh>
    <rPh sb="36" eb="38">
      <t>テイカ</t>
    </rPh>
    <rPh sb="41" eb="43">
      <t>ロウキュウ</t>
    </rPh>
    <rPh sb="43" eb="45">
      <t>カントウ</t>
    </rPh>
    <rPh sb="46" eb="48">
      <t>テキギ</t>
    </rPh>
    <rPh sb="48" eb="50">
      <t>コウシン</t>
    </rPh>
    <rPh sb="51" eb="53">
      <t>ヒツヨウ</t>
    </rPh>
    <rPh sb="54" eb="56">
      <t>ジョウキョウ</t>
    </rPh>
    <rPh sb="65" eb="69">
      <t>ケイエイセンリャク</t>
    </rPh>
    <rPh sb="70" eb="72">
      <t>イッカン</t>
    </rPh>
    <rPh sb="76" eb="78">
      <t>カンロ</t>
    </rPh>
    <rPh sb="79" eb="82">
      <t>チョウジュミョウ</t>
    </rPh>
    <rPh sb="82" eb="83">
      <t>カ</t>
    </rPh>
    <rPh sb="84" eb="85">
      <t>アワ</t>
    </rPh>
    <rPh sb="87" eb="89">
      <t>トウシ</t>
    </rPh>
    <rPh sb="90" eb="92">
      <t>サキオク</t>
    </rPh>
    <rPh sb="99" eb="101">
      <t>コンゴ</t>
    </rPh>
    <rPh sb="102" eb="105">
      <t>キギョウサイ</t>
    </rPh>
    <rPh sb="105" eb="107">
      <t>ザンダカ</t>
    </rPh>
    <rPh sb="108" eb="110">
      <t>チュウシ</t>
    </rPh>
    <rPh sb="113" eb="118">
      <t>ガンリショウカンガク</t>
    </rPh>
    <rPh sb="119" eb="122">
      <t>ヘイジュンカ</t>
    </rPh>
    <rPh sb="123" eb="125">
      <t>リュウイ</t>
    </rPh>
    <rPh sb="130" eb="133">
      <t>ケイカクテキ</t>
    </rPh>
    <rPh sb="134" eb="136">
      <t>コウシン</t>
    </rPh>
    <rPh sb="137" eb="138">
      <t>オコナ</t>
    </rPh>
    <rPh sb="146" eb="148">
      <t>キカイ</t>
    </rPh>
    <rPh sb="148" eb="150">
      <t>シセツ</t>
    </rPh>
    <rPh sb="150" eb="151">
      <t>トウ</t>
    </rPh>
    <rPh sb="152" eb="154">
      <t>コウシン</t>
    </rPh>
    <rPh sb="155" eb="156">
      <t>サイ</t>
    </rPh>
    <rPh sb="160" eb="162">
      <t>ショウライ</t>
    </rPh>
    <rPh sb="163" eb="165">
      <t>キュウスイ</t>
    </rPh>
    <rPh sb="165" eb="167">
      <t>ジンコウ</t>
    </rPh>
    <rPh sb="168" eb="170">
      <t>ミス</t>
    </rPh>
    <rPh sb="175" eb="179">
      <t>キボシュクショウ</t>
    </rPh>
    <rPh sb="181" eb="184">
      <t>トウシガク</t>
    </rPh>
    <rPh sb="185" eb="187">
      <t>ヨクセイ</t>
    </rPh>
    <rPh sb="188" eb="189">
      <t>ハカ</t>
    </rPh>
    <phoneticPr fontId="4"/>
  </si>
  <si>
    <t>　人口減少による水需要の減少が確実と見込まれる状況において、営業損益は将来においても赤字が継続する見通しであり、短期・一時的な経営改善は見込めても、将来にわたって現状の健全性、効率性を維持していくことは非常に困難である。また、老朽管の更新は喫緊の課題であり、、安全・安心な水道水の供給のためには、投資も着実に実施していく必要がある。以上のような将来の厳しい経営状況を正確に認識した上で、一般会計からの補助や定期的な料金改定による収入の確保、職員の適正配置や事務事業の効率化等による経費節減、新技術、適正規模を勘案した機器等の更新など、絶え間ない経営努力を継続して行っていく。</t>
    <phoneticPr fontId="4"/>
  </si>
  <si>
    <t xml:space="preserve"> 一般会計からの繰入金の減額に伴い、経常収支比率は100％未満となっており、また有収水量の減少に伴い、給水原価は増加し、料金回収率は減少している。このように、一般会計からの補助金に頼る経営構造は、当該補助金の過多により経営指標が大きく変動すること、また人口減少により有収水量も減少していく将来を見据えると独立採算性を目標とすることは困難である。さらには、管路更新率が低く、管路経年化率が高いにも関わらず、企業債残対給水収益化率も高い水準が続いており、過去の投資の元利償還額が経営を圧迫している状況となっている。
　累積欠損金比率や流動比率は健全な数値を維持しており、今後も当面は資金繰りに支障をきたすことはないと見込まれるが、企業経営体としての経営状況は憂慮すべき状況であり、定期的な料金改定や更なる経費節減、適正規模での管路、機器等の更新など、経営効率の向上を図っていく必要がある。
　なお、施設利用率の増加と有収率の減少は、漏水により、有収水量に結びつかない配水量が増加したことによるものである。</t>
    <rPh sb="1" eb="5">
      <t>イッパンカイケイ</t>
    </rPh>
    <rPh sb="8" eb="10">
      <t>クリイレ</t>
    </rPh>
    <rPh sb="10" eb="11">
      <t>キン</t>
    </rPh>
    <rPh sb="12" eb="14">
      <t>ゲンガク</t>
    </rPh>
    <rPh sb="15" eb="16">
      <t>トモナ</t>
    </rPh>
    <rPh sb="18" eb="20">
      <t>ケイジョウ</t>
    </rPh>
    <rPh sb="20" eb="22">
      <t>シュウシ</t>
    </rPh>
    <rPh sb="22" eb="24">
      <t>ヒリツ</t>
    </rPh>
    <rPh sb="29" eb="31">
      <t>ミマン</t>
    </rPh>
    <rPh sb="40" eb="42">
      <t>ユウシュウ</t>
    </rPh>
    <rPh sb="42" eb="44">
      <t>スイリョウ</t>
    </rPh>
    <rPh sb="45" eb="47">
      <t>ゲンショウ</t>
    </rPh>
    <rPh sb="48" eb="49">
      <t>トモナ</t>
    </rPh>
    <rPh sb="51" eb="55">
      <t>キュウスイゲンカ</t>
    </rPh>
    <rPh sb="56" eb="58">
      <t>ゾウカ</t>
    </rPh>
    <rPh sb="60" eb="62">
      <t>リョウキン</t>
    </rPh>
    <rPh sb="62" eb="65">
      <t>カイシュウリツ</t>
    </rPh>
    <rPh sb="66" eb="68">
      <t>ゲンショウ</t>
    </rPh>
    <rPh sb="79" eb="83">
      <t>イッパンカイケイ</t>
    </rPh>
    <rPh sb="86" eb="89">
      <t>ホジョキン</t>
    </rPh>
    <rPh sb="90" eb="91">
      <t>タヨ</t>
    </rPh>
    <rPh sb="92" eb="96">
      <t>ケイエイコウゾウ</t>
    </rPh>
    <rPh sb="98" eb="100">
      <t>トウガイ</t>
    </rPh>
    <rPh sb="100" eb="103">
      <t>ホジョキン</t>
    </rPh>
    <rPh sb="104" eb="106">
      <t>カタ</t>
    </rPh>
    <rPh sb="109" eb="113">
      <t>ケイエイシヒョウ</t>
    </rPh>
    <rPh sb="114" eb="115">
      <t>オオ</t>
    </rPh>
    <rPh sb="117" eb="119">
      <t>ヘンドウ</t>
    </rPh>
    <rPh sb="126" eb="130">
      <t>ジンコウゲンショウ</t>
    </rPh>
    <rPh sb="152" eb="154">
      <t>ドクリツ</t>
    </rPh>
    <rPh sb="177" eb="182">
      <t>カンロコウシンリツ</t>
    </rPh>
    <rPh sb="183" eb="184">
      <t>ヒク</t>
    </rPh>
    <rPh sb="186" eb="190">
      <t>カンロケイネン</t>
    </rPh>
    <rPh sb="190" eb="191">
      <t>カ</t>
    </rPh>
    <rPh sb="191" eb="192">
      <t>リツ</t>
    </rPh>
    <rPh sb="193" eb="194">
      <t>タカ</t>
    </rPh>
    <rPh sb="197" eb="198">
      <t>カカ</t>
    </rPh>
    <rPh sb="202" eb="205">
      <t>キギョウサイ</t>
    </rPh>
    <rPh sb="257" eb="259">
      <t>ルイセキ</t>
    </rPh>
    <rPh sb="259" eb="262">
      <t>ケッソンキン</t>
    </rPh>
    <rPh sb="262" eb="264">
      <t>ヒリツ</t>
    </rPh>
    <rPh sb="265" eb="269">
      <t>リュウドウヒリツ</t>
    </rPh>
    <rPh sb="270" eb="272">
      <t>ケンゼン</t>
    </rPh>
    <rPh sb="273" eb="275">
      <t>スウチ</t>
    </rPh>
    <rPh sb="276" eb="278">
      <t>イジ</t>
    </rPh>
    <rPh sb="283" eb="285">
      <t>コンゴ</t>
    </rPh>
    <rPh sb="286" eb="288">
      <t>トウメン</t>
    </rPh>
    <rPh sb="289" eb="292">
      <t>シキング</t>
    </rPh>
    <rPh sb="294" eb="296">
      <t>シショウ</t>
    </rPh>
    <rPh sb="306" eb="308">
      <t>ミコ</t>
    </rPh>
    <rPh sb="313" eb="315">
      <t>キギョウ</t>
    </rPh>
    <rPh sb="315" eb="318">
      <t>ケイエイタイ</t>
    </rPh>
    <rPh sb="322" eb="324">
      <t>ケイエイ</t>
    </rPh>
    <rPh sb="324" eb="326">
      <t>ジョウキョウ</t>
    </rPh>
    <rPh sb="327" eb="329">
      <t>ユウリョ</t>
    </rPh>
    <rPh sb="332" eb="334">
      <t>ジョウキョウ</t>
    </rPh>
    <rPh sb="338" eb="341">
      <t>テイキテキ</t>
    </rPh>
    <rPh sb="342" eb="344">
      <t>リョウキン</t>
    </rPh>
    <rPh sb="344" eb="346">
      <t>カイテイ</t>
    </rPh>
    <rPh sb="347" eb="348">
      <t>サラ</t>
    </rPh>
    <rPh sb="350" eb="354">
      <t>ケイヒセツゲン</t>
    </rPh>
    <rPh sb="355" eb="357">
      <t>テキセイ</t>
    </rPh>
    <rPh sb="357" eb="359">
      <t>キボ</t>
    </rPh>
    <rPh sb="361" eb="363">
      <t>カンロ</t>
    </rPh>
    <rPh sb="364" eb="366">
      <t>キキ</t>
    </rPh>
    <rPh sb="366" eb="367">
      <t>トウ</t>
    </rPh>
    <rPh sb="368" eb="370">
      <t>コウシン</t>
    </rPh>
    <rPh sb="373" eb="377">
      <t>ケイエイコウリツ</t>
    </rPh>
    <rPh sb="378" eb="380">
      <t>コウジョウ</t>
    </rPh>
    <rPh sb="381" eb="382">
      <t>ハカ</t>
    </rPh>
    <rPh sb="386" eb="388">
      <t>ヒツヨウ</t>
    </rPh>
    <rPh sb="397" eb="399">
      <t>シセツ</t>
    </rPh>
    <rPh sb="399" eb="401">
      <t>リヨウ</t>
    </rPh>
    <rPh sb="401" eb="402">
      <t>リツ</t>
    </rPh>
    <rPh sb="403" eb="405">
      <t>ゾウカ</t>
    </rPh>
    <rPh sb="406" eb="407">
      <t>ユウ</t>
    </rPh>
    <rPh sb="407" eb="408">
      <t>シュウ</t>
    </rPh>
    <rPh sb="408" eb="409">
      <t>リツ</t>
    </rPh>
    <rPh sb="410" eb="412">
      <t>ゲンショウ</t>
    </rPh>
    <rPh sb="414" eb="416">
      <t>ロウスイ</t>
    </rPh>
    <rPh sb="420" eb="421">
      <t>ユウ</t>
    </rPh>
    <rPh sb="421" eb="422">
      <t>シュウ</t>
    </rPh>
    <rPh sb="422" eb="424">
      <t>スイリョウ</t>
    </rPh>
    <rPh sb="425" eb="426">
      <t>ムス</t>
    </rPh>
    <rPh sb="431" eb="434">
      <t>ハイスイリョウ</t>
    </rPh>
    <rPh sb="435" eb="43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</si>
</sst>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3-41B0-8EE7-062C9DDC3F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8D33-41B0-8EE7-062C9DDC3F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c:v>
                </c:pt>
                <c:pt idx="1">
                  <c:v>38.64</c:v>
                </c:pt>
                <c:pt idx="2">
                  <c:v>37.340000000000003</c:v>
                </c:pt>
                <c:pt idx="3">
                  <c:v>38.18</c:v>
                </c:pt>
                <c:pt idx="4">
                  <c:v>41.55</c:v>
                </c:pt>
              </c:numCache>
            </c:numRef>
          </c:val>
          <c:extLst>
            <c:ext xmlns:c16="http://schemas.microsoft.com/office/drawing/2014/chart" uri="{C3380CC4-5D6E-409C-BE32-E72D297353CC}">
              <c16:uniqueId val="{00000000-946C-4C52-8ED8-4C3457BD1A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946C-4C52-8ED8-4C3457BD1A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79.73</c:v>
                </c:pt>
                <c:pt idx="1">
                  <c:v>79.959999999999994</c:v>
                </c:pt>
                <c:pt idx="2">
                  <c:v>78.47</c:v>
                </c:pt>
                <c:pt idx="3">
                  <c:v>75.13</c:v>
                </c:pt>
                <c:pt idx="4">
                  <c:v>67.040000000000006</c:v>
                </c:pt>
              </c:numCache>
            </c:numRef>
          </c:val>
          <c:extLst>
            <c:ext xmlns:c16="http://schemas.microsoft.com/office/drawing/2014/chart" uri="{C3380CC4-5D6E-409C-BE32-E72D297353CC}">
              <c16:uniqueId val="{00000000-53AE-4F6F-915F-2499F7806C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53AE-4F6F-915F-2499F7806C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100.48</c:v>
                </c:pt>
                <c:pt idx="1">
                  <c:v>99.34</c:v>
                </c:pt>
                <c:pt idx="2">
                  <c:v>101.25</c:v>
                </c:pt>
                <c:pt idx="3">
                  <c:v>101.21</c:v>
                </c:pt>
                <c:pt idx="4">
                  <c:v>94.8</c:v>
                </c:pt>
              </c:numCache>
            </c:numRef>
          </c:val>
          <c:extLst>
            <c:ext xmlns:c16="http://schemas.microsoft.com/office/drawing/2014/chart" uri="{C3380CC4-5D6E-409C-BE32-E72D297353CC}">
              <c16:uniqueId val="{00000000-3953-41A7-A37C-074B092A58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3953-41A7-A37C-074B092A58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59.73</c:v>
                </c:pt>
                <c:pt idx="1">
                  <c:v>60.67</c:v>
                </c:pt>
                <c:pt idx="2">
                  <c:v>62.37</c:v>
                </c:pt>
                <c:pt idx="3">
                  <c:v>63.99</c:v>
                </c:pt>
                <c:pt idx="4">
                  <c:v>63.88</c:v>
                </c:pt>
              </c:numCache>
            </c:numRef>
          </c:val>
          <c:extLst>
            <c:ext xmlns:c16="http://schemas.microsoft.com/office/drawing/2014/chart" uri="{C3380CC4-5D6E-409C-BE32-E72D297353CC}">
              <c16:uniqueId val="{00000000-816B-4BA4-A838-7370C3E46A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816B-4BA4-A838-7370C3E46A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28.32</c:v>
                </c:pt>
                <c:pt idx="1">
                  <c:v>34.93</c:v>
                </c:pt>
                <c:pt idx="2">
                  <c:v>39.75</c:v>
                </c:pt>
                <c:pt idx="3">
                  <c:v>43.45</c:v>
                </c:pt>
                <c:pt idx="4">
                  <c:v>46.26</c:v>
                </c:pt>
              </c:numCache>
            </c:numRef>
          </c:val>
          <c:extLst>
            <c:ext xmlns:c16="http://schemas.microsoft.com/office/drawing/2014/chart" uri="{C3380CC4-5D6E-409C-BE32-E72D297353CC}">
              <c16:uniqueId val="{00000000-9EE9-4B9E-BE44-F39CD68DF0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9EE9-4B9E-BE44-F39CD68DF0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8-48A6-9CB7-5FF06BE693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ACA8-48A6-9CB7-5FF06BE693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305.52</c:v>
                </c:pt>
                <c:pt idx="1">
                  <c:v>286.73</c:v>
                </c:pt>
                <c:pt idx="2">
                  <c:v>251.7</c:v>
                </c:pt>
                <c:pt idx="3">
                  <c:v>231.85</c:v>
                </c:pt>
                <c:pt idx="4">
                  <c:v>203.55</c:v>
                </c:pt>
              </c:numCache>
            </c:numRef>
          </c:val>
          <c:extLst>
            <c:ext xmlns:c16="http://schemas.microsoft.com/office/drawing/2014/chart" uri="{C3380CC4-5D6E-409C-BE32-E72D297353CC}">
              <c16:uniqueId val="{00000000-E7F2-425C-B49A-C10004E4AE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E7F2-425C-B49A-C10004E4AE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853.34</c:v>
                </c:pt>
                <c:pt idx="1">
                  <c:v>861.97</c:v>
                </c:pt>
                <c:pt idx="2">
                  <c:v>804.01</c:v>
                </c:pt>
                <c:pt idx="3">
                  <c:v>766.28</c:v>
                </c:pt>
                <c:pt idx="4">
                  <c:v>788.04</c:v>
                </c:pt>
              </c:numCache>
            </c:numRef>
          </c:val>
          <c:extLst>
            <c:ext xmlns:c16="http://schemas.microsoft.com/office/drawing/2014/chart" uri="{C3380CC4-5D6E-409C-BE32-E72D297353CC}">
              <c16:uniqueId val="{00000000-9518-4497-A287-BF933AB306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9518-4497-A287-BF933AB306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73.459999999999994</c:v>
                </c:pt>
                <c:pt idx="1">
                  <c:v>77.28</c:v>
                </c:pt>
                <c:pt idx="2">
                  <c:v>77.95</c:v>
                </c:pt>
                <c:pt idx="3">
                  <c:v>82.85</c:v>
                </c:pt>
                <c:pt idx="4">
                  <c:v>80.55</c:v>
                </c:pt>
              </c:numCache>
            </c:numRef>
          </c:val>
          <c:extLst>
            <c:ext xmlns:c16="http://schemas.microsoft.com/office/drawing/2014/chart" uri="{C3380CC4-5D6E-409C-BE32-E72D297353CC}">
              <c16:uniqueId val="{00000000-2A67-4C73-846E-AED3B9E1C0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2A67-4C73-846E-AED3B9E1C0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346.97</c:v>
                </c:pt>
                <c:pt idx="1">
                  <c:v>333.1</c:v>
                </c:pt>
                <c:pt idx="2">
                  <c:v>356.46</c:v>
                </c:pt>
                <c:pt idx="3">
                  <c:v>339.65</c:v>
                </c:pt>
                <c:pt idx="4">
                  <c:v>350.33</c:v>
                </c:pt>
              </c:numCache>
            </c:numRef>
          </c:val>
          <c:extLst>
            <c:ext xmlns:c16="http://schemas.microsoft.com/office/drawing/2014/chart" uri="{C3380CC4-5D6E-409C-BE32-E72D297353CC}">
              <c16:uniqueId val="{00000000-674E-43F5-8DCF-EF17350613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674E-43F5-8DCF-EF17350613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本別町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6375</v>
      </c>
      <c r="AM8" s="45"/>
      <c r="AN8" s="45"/>
      <c r="AO8" s="45"/>
      <c r="AP8" s="45"/>
      <c r="AQ8" s="45"/>
      <c r="AR8" s="45"/>
      <c r="AS8" s="45"/>
      <c r="AT8" s="46">
        <f>データ!$S$6</f>
        <v>391.91</v>
      </c>
      <c r="AU8" s="47"/>
      <c r="AV8" s="47"/>
      <c r="AW8" s="47"/>
      <c r="AX8" s="47"/>
      <c r="AY8" s="47"/>
      <c r="AZ8" s="47"/>
      <c r="BA8" s="47"/>
      <c r="BB8" s="48">
        <f>データ!$T$6</f>
        <v>16.27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33.81</v>
      </c>
      <c r="J10" s="47"/>
      <c r="K10" s="47"/>
      <c r="L10" s="47"/>
      <c r="M10" s="47"/>
      <c r="N10" s="47"/>
      <c r="O10" s="81"/>
      <c r="P10" s="48">
        <f>データ!$P$6</f>
        <v>70.08</v>
      </c>
      <c r="Q10" s="48"/>
      <c r="R10" s="48"/>
      <c r="S10" s="48"/>
      <c r="T10" s="48"/>
      <c r="U10" s="48"/>
      <c r="V10" s="48"/>
      <c r="W10" s="45">
        <f>データ!$Q$6</f>
        <v>5121</v>
      </c>
      <c r="X10" s="45"/>
      <c r="Y10" s="45"/>
      <c r="Z10" s="45"/>
      <c r="AA10" s="45"/>
      <c r="AB10" s="45"/>
      <c r="AC10" s="45"/>
      <c r="AD10" s="2"/>
      <c r="AE10" s="2"/>
      <c r="AF10" s="2"/>
      <c r="AG10" s="2"/>
      <c r="AH10" s="2"/>
      <c r="AI10" s="2"/>
      <c r="AJ10" s="2"/>
      <c r="AK10" s="2"/>
      <c r="AL10" s="45">
        <f>データ!$U$6</f>
        <v>4434</v>
      </c>
      <c r="AM10" s="45"/>
      <c r="AN10" s="45"/>
      <c r="AO10" s="45"/>
      <c r="AP10" s="45"/>
      <c r="AQ10" s="45"/>
      <c r="AR10" s="45"/>
      <c r="AS10" s="45"/>
      <c r="AT10" s="46">
        <f>データ!$V$6</f>
        <v>10.69</v>
      </c>
      <c r="AU10" s="47"/>
      <c r="AV10" s="47"/>
      <c r="AW10" s="47"/>
      <c r="AX10" s="47"/>
      <c r="AY10" s="47"/>
      <c r="AZ10" s="47"/>
      <c r="BA10" s="47"/>
      <c r="BB10" s="48">
        <f>データ!$W$6</f>
        <v>414.78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kCGvixH/XvyyZcqG2ktyd7aXDtGMPeCbobmFDmjRaQ76wOne/lZwkFaYa21VvZNskVfp3GlCQ6xEnqhN96ppw==" saltValue="ycFDgXnF0UAOOpbpjOxi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16462</v>
      </c>
      <c r="D6" s="20">
        <f t="shared" si="3"/>
        <v>46</v>
      </c>
      <c r="E6" s="20">
        <f t="shared" si="3"/>
        <v>1</v>
      </c>
      <c r="F6" s="20">
        <f t="shared" si="3"/>
        <v>0</v>
      </c>
      <c r="G6" s="20">
        <f t="shared" si="3"/>
        <v>1</v>
      </c>
      <c r="H6" s="20" t="str">
        <f t="shared" si="3"/>
        <v>北海道　本別町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33.81</v>
      </c>
      <c r="P6" s="21">
        <f t="shared" si="3"/>
        <v>70.08</v>
      </c>
      <c r="Q6" s="21">
        <f t="shared" si="3"/>
        <v>5121</v>
      </c>
      <c r="R6" s="21">
        <f t="shared" si="3"/>
        <v>6375</v>
      </c>
      <c r="S6" s="21">
        <f t="shared" si="3"/>
        <v>391.91</v>
      </c>
      <c r="T6" s="21">
        <f t="shared" si="3"/>
        <v>16.27</v>
      </c>
      <c r="U6" s="21">
        <f t="shared" si="3"/>
        <v>4434</v>
      </c>
      <c r="V6" s="21">
        <f t="shared" si="3"/>
        <v>10.69</v>
      </c>
      <c r="W6" s="21">
        <f t="shared" si="3"/>
        <v>414.78</v>
      </c>
      <c r="X6" s="22">
        <f>IF(X7="",NA(),X7)</f>
        <v>100.48</v>
      </c>
      <c r="Y6" s="22">
        <f t="shared" ref="Y6:AG6" si="4">IF(Y7="",NA(),Y7)</f>
        <v>99.34</v>
      </c>
      <c r="Z6" s="22">
        <f t="shared" si="4"/>
        <v>101.25</v>
      </c>
      <c r="AA6" s="22">
        <f t="shared" si="4"/>
        <v>101.21</v>
      </c>
      <c r="AB6" s="22">
        <f t="shared" si="4"/>
        <v>94.8</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305.52</v>
      </c>
      <c r="AU6" s="22">
        <f t="shared" ref="AU6:BC6" si="6">IF(AU7="",NA(),AU7)</f>
        <v>286.73</v>
      </c>
      <c r="AV6" s="22">
        <f t="shared" si="6"/>
        <v>251.7</v>
      </c>
      <c r="AW6" s="22">
        <f t="shared" si="6"/>
        <v>231.85</v>
      </c>
      <c r="AX6" s="22">
        <f t="shared" si="6"/>
        <v>203.55</v>
      </c>
      <c r="AY6" s="22">
        <f t="shared" si="6"/>
        <v>450.54</v>
      </c>
      <c r="AZ6" s="22">
        <f t="shared" si="6"/>
        <v>348.88</v>
      </c>
      <c r="BA6" s="22">
        <f t="shared" si="6"/>
        <v>381.07</v>
      </c>
      <c r="BB6" s="22">
        <f t="shared" si="6"/>
        <v>367.4</v>
      </c>
      <c r="BC6" s="22">
        <f t="shared" si="6"/>
        <v>345.42</v>
      </c>
      <c r="BD6" s="21" t="str">
        <f>IF(BD7="","",IF(BD7="-","【-】","【"&amp;SUBSTITUTE(TEXT(BD7,"#,##0.00"),"-","△")&amp;"】"))</f>
        <v>【252.29】</v>
      </c>
      <c r="BE6" s="22">
        <f>IF(BE7="",NA(),BE7)</f>
        <v>853.34</v>
      </c>
      <c r="BF6" s="22">
        <f t="shared" ref="BF6:BN6" si="7">IF(BF7="",NA(),BF7)</f>
        <v>861.97</v>
      </c>
      <c r="BG6" s="22">
        <f t="shared" si="7"/>
        <v>804.01</v>
      </c>
      <c r="BH6" s="22">
        <f t="shared" si="7"/>
        <v>766.28</v>
      </c>
      <c r="BI6" s="22">
        <f t="shared" si="7"/>
        <v>788.04</v>
      </c>
      <c r="BJ6" s="22">
        <f t="shared" si="7"/>
        <v>496.56</v>
      </c>
      <c r="BK6" s="22">
        <f t="shared" si="7"/>
        <v>540.38</v>
      </c>
      <c r="BL6" s="22">
        <f t="shared" si="7"/>
        <v>556.47</v>
      </c>
      <c r="BM6" s="22">
        <f t="shared" si="7"/>
        <v>564.99</v>
      </c>
      <c r="BN6" s="22">
        <f t="shared" si="7"/>
        <v>631.39</v>
      </c>
      <c r="BO6" s="21" t="str">
        <f>IF(BO7="","",IF(BO7="-","【-】","【"&amp;SUBSTITUTE(TEXT(BO7,"#,##0.00"),"-","△")&amp;"】"))</f>
        <v>【268.07】</v>
      </c>
      <c r="BP6" s="22">
        <f>IF(BP7="",NA(),BP7)</f>
        <v>73.459999999999994</v>
      </c>
      <c r="BQ6" s="22">
        <f t="shared" ref="BQ6:BY6" si="8">IF(BQ7="",NA(),BQ7)</f>
        <v>77.28</v>
      </c>
      <c r="BR6" s="22">
        <f t="shared" si="8"/>
        <v>77.95</v>
      </c>
      <c r="BS6" s="22">
        <f t="shared" si="8"/>
        <v>82.85</v>
      </c>
      <c r="BT6" s="22">
        <f t="shared" si="8"/>
        <v>80.55</v>
      </c>
      <c r="BU6" s="22">
        <f t="shared" si="8"/>
        <v>84.9</v>
      </c>
      <c r="BV6" s="22">
        <f t="shared" si="8"/>
        <v>83.22</v>
      </c>
      <c r="BW6" s="22">
        <f t="shared" si="8"/>
        <v>78.67</v>
      </c>
      <c r="BX6" s="22">
        <f t="shared" si="8"/>
        <v>80.56</v>
      </c>
      <c r="BY6" s="22">
        <f t="shared" si="8"/>
        <v>76.55</v>
      </c>
      <c r="BZ6" s="21" t="str">
        <f>IF(BZ7="","",IF(BZ7="-","【-】","【"&amp;SUBSTITUTE(TEXT(BZ7,"#,##0.00"),"-","△")&amp;"】"))</f>
        <v>【97.47】</v>
      </c>
      <c r="CA6" s="22">
        <f>IF(CA7="",NA(),CA7)</f>
        <v>346.97</v>
      </c>
      <c r="CB6" s="22">
        <f t="shared" ref="CB6:CJ6" si="9">IF(CB7="",NA(),CB7)</f>
        <v>333.1</v>
      </c>
      <c r="CC6" s="22">
        <f t="shared" si="9"/>
        <v>356.46</v>
      </c>
      <c r="CD6" s="22">
        <f t="shared" si="9"/>
        <v>339.65</v>
      </c>
      <c r="CE6" s="22">
        <f t="shared" si="9"/>
        <v>350.33</v>
      </c>
      <c r="CF6" s="22">
        <f t="shared" si="9"/>
        <v>231.9</v>
      </c>
      <c r="CG6" s="22">
        <f t="shared" si="9"/>
        <v>234.17</v>
      </c>
      <c r="CH6" s="22">
        <f t="shared" si="9"/>
        <v>257.95</v>
      </c>
      <c r="CI6" s="22">
        <f t="shared" si="9"/>
        <v>260.87</v>
      </c>
      <c r="CJ6" s="22">
        <f t="shared" si="9"/>
        <v>269.25</v>
      </c>
      <c r="CK6" s="21" t="str">
        <f>IF(CK7="","",IF(CK7="-","【-】","【"&amp;SUBSTITUTE(TEXT(CK7,"#,##0.00"),"-","△")&amp;"】"))</f>
        <v>【174.75】</v>
      </c>
      <c r="CL6" s="22">
        <f>IF(CL7="",NA(),CL7)</f>
        <v>40</v>
      </c>
      <c r="CM6" s="22">
        <f t="shared" ref="CM6:CU6" si="10">IF(CM7="",NA(),CM7)</f>
        <v>38.64</v>
      </c>
      <c r="CN6" s="22">
        <f t="shared" si="10"/>
        <v>37.340000000000003</v>
      </c>
      <c r="CO6" s="22">
        <f t="shared" si="10"/>
        <v>38.18</v>
      </c>
      <c r="CP6" s="22">
        <f t="shared" si="10"/>
        <v>41.55</v>
      </c>
      <c r="CQ6" s="22">
        <f t="shared" si="10"/>
        <v>39.61</v>
      </c>
      <c r="CR6" s="22">
        <f t="shared" si="10"/>
        <v>41.06</v>
      </c>
      <c r="CS6" s="22">
        <f t="shared" si="10"/>
        <v>39.94</v>
      </c>
      <c r="CT6" s="22">
        <f t="shared" si="10"/>
        <v>40.19</v>
      </c>
      <c r="CU6" s="22">
        <f t="shared" si="10"/>
        <v>41.14</v>
      </c>
      <c r="CV6" s="21" t="str">
        <f>IF(CV7="","",IF(CV7="-","【-】","【"&amp;SUBSTITUTE(TEXT(CV7,"#,##0.00"),"-","△")&amp;"】"))</f>
        <v>【59.97】</v>
      </c>
      <c r="CW6" s="22">
        <f>IF(CW7="",NA(),CW7)</f>
        <v>79.73</v>
      </c>
      <c r="CX6" s="22">
        <f t="shared" ref="CX6:DF6" si="11">IF(CX7="",NA(),CX7)</f>
        <v>79.959999999999994</v>
      </c>
      <c r="CY6" s="22">
        <f t="shared" si="11"/>
        <v>78.47</v>
      </c>
      <c r="CZ6" s="22">
        <f t="shared" si="11"/>
        <v>75.13</v>
      </c>
      <c r="DA6" s="22">
        <f t="shared" si="11"/>
        <v>67.040000000000006</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59.73</v>
      </c>
      <c r="DI6" s="22">
        <f t="shared" ref="DI6:DQ6" si="12">IF(DI7="",NA(),DI7)</f>
        <v>60.67</v>
      </c>
      <c r="DJ6" s="22">
        <f t="shared" si="12"/>
        <v>62.37</v>
      </c>
      <c r="DK6" s="22">
        <f t="shared" si="12"/>
        <v>63.99</v>
      </c>
      <c r="DL6" s="22">
        <f t="shared" si="12"/>
        <v>63.88</v>
      </c>
      <c r="DM6" s="22">
        <f t="shared" si="12"/>
        <v>54.09</v>
      </c>
      <c r="DN6" s="22">
        <f t="shared" si="12"/>
        <v>52.73</v>
      </c>
      <c r="DO6" s="22">
        <f t="shared" si="12"/>
        <v>53.25</v>
      </c>
      <c r="DP6" s="22">
        <f t="shared" si="12"/>
        <v>53.4</v>
      </c>
      <c r="DQ6" s="22">
        <f t="shared" si="12"/>
        <v>52.14</v>
      </c>
      <c r="DR6" s="21" t="str">
        <f>IF(DR7="","",IF(DR7="-","【-】","【"&amp;SUBSTITUTE(TEXT(DR7,"#,##0.00"),"-","△")&amp;"】"))</f>
        <v>【51.51】</v>
      </c>
      <c r="DS6" s="22">
        <f>IF(DS7="",NA(),DS7)</f>
        <v>28.32</v>
      </c>
      <c r="DT6" s="22">
        <f t="shared" ref="DT6:EB6" si="13">IF(DT7="",NA(),DT7)</f>
        <v>34.93</v>
      </c>
      <c r="DU6" s="22">
        <f t="shared" si="13"/>
        <v>39.75</v>
      </c>
      <c r="DV6" s="22">
        <f t="shared" si="13"/>
        <v>43.45</v>
      </c>
      <c r="DW6" s="22">
        <f t="shared" si="13"/>
        <v>46.26</v>
      </c>
      <c r="DX6" s="22">
        <f t="shared" si="13"/>
        <v>18.68</v>
      </c>
      <c r="DY6" s="22">
        <f t="shared" si="13"/>
        <v>19.91</v>
      </c>
      <c r="DZ6" s="22">
        <f t="shared" si="13"/>
        <v>23.02</v>
      </c>
      <c r="EA6" s="22">
        <f t="shared" si="13"/>
        <v>21.86</v>
      </c>
      <c r="EB6" s="22">
        <f t="shared" si="13"/>
        <v>21.01</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16462</v>
      </c>
      <c r="D7" s="24">
        <v>46</v>
      </c>
      <c r="E7" s="24">
        <v>1</v>
      </c>
      <c r="F7" s="24">
        <v>0</v>
      </c>
      <c r="G7" s="24">
        <v>1</v>
      </c>
      <c r="H7" s="24" t="s">
        <v>93</v>
      </c>
      <c r="I7" s="24" t="s">
        <v>94</v>
      </c>
      <c r="J7" s="24" t="s">
        <v>95</v>
      </c>
      <c r="K7" s="24" t="s">
        <v>96</v>
      </c>
      <c r="L7" s="24" t="s">
        <v>97</v>
      </c>
      <c r="M7" s="24" t="s">
        <v>98</v>
      </c>
      <c r="N7" s="25" t="s">
        <v>99</v>
      </c>
      <c r="O7" s="25">
        <v>33.81</v>
      </c>
      <c r="P7" s="25">
        <v>70.08</v>
      </c>
      <c r="Q7" s="25">
        <v>5121</v>
      </c>
      <c r="R7" s="25">
        <v>6375</v>
      </c>
      <c r="S7" s="25">
        <v>391.91</v>
      </c>
      <c r="T7" s="25">
        <v>16.27</v>
      </c>
      <c r="U7" s="25">
        <v>4434</v>
      </c>
      <c r="V7" s="25">
        <v>10.69</v>
      </c>
      <c r="W7" s="25">
        <v>414.78</v>
      </c>
      <c r="X7" s="25">
        <v>100.48</v>
      </c>
      <c r="Y7" s="25">
        <v>99.34</v>
      </c>
      <c r="Z7" s="25">
        <v>101.25</v>
      </c>
      <c r="AA7" s="25">
        <v>101.21</v>
      </c>
      <c r="AB7" s="25">
        <v>94.8</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305.52</v>
      </c>
      <c r="AU7" s="25">
        <v>286.73</v>
      </c>
      <c r="AV7" s="25">
        <v>251.7</v>
      </c>
      <c r="AW7" s="25">
        <v>231.85</v>
      </c>
      <c r="AX7" s="25">
        <v>203.55</v>
      </c>
      <c r="AY7" s="25">
        <v>450.54</v>
      </c>
      <c r="AZ7" s="25">
        <v>348.88</v>
      </c>
      <c r="BA7" s="25">
        <v>381.07</v>
      </c>
      <c r="BB7" s="25">
        <v>367.4</v>
      </c>
      <c r="BC7" s="25">
        <v>345.42</v>
      </c>
      <c r="BD7" s="25">
        <v>252.29</v>
      </c>
      <c r="BE7" s="25">
        <v>853.34</v>
      </c>
      <c r="BF7" s="25">
        <v>861.97</v>
      </c>
      <c r="BG7" s="25">
        <v>804.01</v>
      </c>
      <c r="BH7" s="25">
        <v>766.28</v>
      </c>
      <c r="BI7" s="25">
        <v>788.04</v>
      </c>
      <c r="BJ7" s="25">
        <v>496.56</v>
      </c>
      <c r="BK7" s="25">
        <v>540.38</v>
      </c>
      <c r="BL7" s="25">
        <v>556.47</v>
      </c>
      <c r="BM7" s="25">
        <v>564.99</v>
      </c>
      <c r="BN7" s="25">
        <v>631.39</v>
      </c>
      <c r="BO7" s="25">
        <v>268.07</v>
      </c>
      <c r="BP7" s="25">
        <v>73.459999999999994</v>
      </c>
      <c r="BQ7" s="25">
        <v>77.28</v>
      </c>
      <c r="BR7" s="25">
        <v>77.95</v>
      </c>
      <c r="BS7" s="25">
        <v>82.85</v>
      </c>
      <c r="BT7" s="25">
        <v>80.55</v>
      </c>
      <c r="BU7" s="25">
        <v>84.9</v>
      </c>
      <c r="BV7" s="25">
        <v>83.22</v>
      </c>
      <c r="BW7" s="25">
        <v>78.67</v>
      </c>
      <c r="BX7" s="25">
        <v>80.56</v>
      </c>
      <c r="BY7" s="25">
        <v>76.55</v>
      </c>
      <c r="BZ7" s="25">
        <v>97.47</v>
      </c>
      <c r="CA7" s="25">
        <v>346.97</v>
      </c>
      <c r="CB7" s="25">
        <v>333.1</v>
      </c>
      <c r="CC7" s="25">
        <v>356.46</v>
      </c>
      <c r="CD7" s="25">
        <v>339.65</v>
      </c>
      <c r="CE7" s="25">
        <v>350.33</v>
      </c>
      <c r="CF7" s="25">
        <v>231.9</v>
      </c>
      <c r="CG7" s="25">
        <v>234.17</v>
      </c>
      <c r="CH7" s="25">
        <v>257.95</v>
      </c>
      <c r="CI7" s="25">
        <v>260.87</v>
      </c>
      <c r="CJ7" s="25">
        <v>269.25</v>
      </c>
      <c r="CK7" s="25">
        <v>174.75</v>
      </c>
      <c r="CL7" s="25">
        <v>40</v>
      </c>
      <c r="CM7" s="25">
        <v>38.64</v>
      </c>
      <c r="CN7" s="25">
        <v>37.340000000000003</v>
      </c>
      <c r="CO7" s="25">
        <v>38.18</v>
      </c>
      <c r="CP7" s="25">
        <v>41.55</v>
      </c>
      <c r="CQ7" s="25">
        <v>39.61</v>
      </c>
      <c r="CR7" s="25">
        <v>41.06</v>
      </c>
      <c r="CS7" s="25">
        <v>39.94</v>
      </c>
      <c r="CT7" s="25">
        <v>40.19</v>
      </c>
      <c r="CU7" s="25">
        <v>41.14</v>
      </c>
      <c r="CV7" s="25">
        <v>59.97</v>
      </c>
      <c r="CW7" s="25">
        <v>79.73</v>
      </c>
      <c r="CX7" s="25">
        <v>79.959999999999994</v>
      </c>
      <c r="CY7" s="25">
        <v>78.47</v>
      </c>
      <c r="CZ7" s="25">
        <v>75.13</v>
      </c>
      <c r="DA7" s="25">
        <v>67.040000000000006</v>
      </c>
      <c r="DB7" s="25">
        <v>72.959999999999994</v>
      </c>
      <c r="DC7" s="25">
        <v>72.42</v>
      </c>
      <c r="DD7" s="25">
        <v>69.41</v>
      </c>
      <c r="DE7" s="25">
        <v>71.52</v>
      </c>
      <c r="DF7" s="25">
        <v>70.42</v>
      </c>
      <c r="DG7" s="25">
        <v>89.76</v>
      </c>
      <c r="DH7" s="25">
        <v>59.73</v>
      </c>
      <c r="DI7" s="25">
        <v>60.67</v>
      </c>
      <c r="DJ7" s="25">
        <v>62.37</v>
      </c>
      <c r="DK7" s="25">
        <v>63.99</v>
      </c>
      <c r="DL7" s="25">
        <v>63.88</v>
      </c>
      <c r="DM7" s="25">
        <v>54.09</v>
      </c>
      <c r="DN7" s="25">
        <v>52.73</v>
      </c>
      <c r="DO7" s="25">
        <v>53.25</v>
      </c>
      <c r="DP7" s="25">
        <v>53.4</v>
      </c>
      <c r="DQ7" s="25">
        <v>52.14</v>
      </c>
      <c r="DR7" s="25">
        <v>51.51</v>
      </c>
      <c r="DS7" s="25">
        <v>28.32</v>
      </c>
      <c r="DT7" s="25">
        <v>34.93</v>
      </c>
      <c r="DU7" s="25">
        <v>39.75</v>
      </c>
      <c r="DV7" s="25">
        <v>43.45</v>
      </c>
      <c r="DW7" s="25">
        <v>46.26</v>
      </c>
      <c r="DX7" s="25">
        <v>18.68</v>
      </c>
      <c r="DY7" s="25">
        <v>19.91</v>
      </c>
      <c r="DZ7" s="25">
        <v>23.02</v>
      </c>
      <c r="EA7" s="25">
        <v>21.86</v>
      </c>
      <c r="EB7" s="25">
        <v>21.01</v>
      </c>
      <c r="EC7" s="25">
        <v>23.75</v>
      </c>
      <c r="ED7" s="25">
        <v>0</v>
      </c>
      <c r="EE7" s="25">
        <v>0</v>
      </c>
      <c r="EF7" s="25">
        <v>0</v>
      </c>
      <c r="EG7" s="25">
        <v>0</v>
      </c>
      <c r="EH7" s="25">
        <v>0</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2024-01-18T06:16:15Z</cp:lastPrinted>
  <dcterms:created xsi:type="dcterms:W3CDTF">2023-12-05T00:47:32Z</dcterms:created>
  <dcterms:modified xsi:type="dcterms:W3CDTF">2024-03-07T00:40:27Z</dcterms:modified>
  <cp:category/>
</cp:coreProperties>
</file>