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RBCA002\Desktop\R6.3.8HP公表用\"/>
    </mc:Choice>
  </mc:AlternateContent>
  <xr:revisionPtr revIDLastSave="0" documentId="13_ncr:1_{8F22993D-4042-4DC5-A585-3624966084F2}" xr6:coauthVersionLast="47" xr6:coauthVersionMax="47" xr10:uidLastSave="{00000000-0000-0000-0000-000000000000}"/>
  <workbookProtection workbookAlgorithmName="SHA-512" workbookHashValue="tEdekfeOiUQrofxfSSuO3fbLLXvHRkFXJpCYWk1wt9GG0Vv50ipW6DJvDmhWDgBL9z7qD1Y9cK+0i0oT+xiyLA==" workbookSaltValue="ieP8Og8VFHVmBMOzdvZIT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D10" i="4"/>
  <c r="W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<sst xmlns="http://schemas.openxmlformats.org/spreadsheetml/2006/main" count="247" uniqueCount="120">
  <si>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</si>
  <si>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</si>
  <si>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</si>
  <si>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</si>
  <si>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</si>
  <si>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</si>
  <si>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</si>
  <si>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</si>
  <si>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</si>
  <si>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</si>
  <si>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</si>
  <si>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</si>
  <si>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</si>
  <si>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</si>
  <si>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</si>
  <si>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</si>
  <si>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</si>
  <si>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</si>
  <si>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</si>
  <si>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</si>
  <si>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</si>
  <si>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</si>
  <si>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</si>
  <si>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</si>
  <si>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</si>
  <si>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</si>
  <si>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</si>
  <si>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</si>
  <si>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</si>
  <si>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</si>
  <si>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</si>
  <si>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</si>
  <si>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</si>
  <si>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</si>
  <si>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</si>
  <si>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</si>
  <si>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</si>
  <si>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</si>
  <si>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</si>
  <si>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</si>
  <si>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</si>
  <si>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</si>
  <si>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</si>
  <si>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</si>
  <si>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</si>
  <si>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</si>
  <si>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</si>
  <si>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</si>
  <si>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</si>
  <si>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</si>
  <si>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</si>
  <si>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</si>
  <si>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</si>
  <si>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</si>
  <si>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</si>
  <si>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</si>
  <si>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</si>
  <si>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</si>
  <si>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</si>
  <si>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</si>
  <si>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</si>
  <si>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</si>
  <si>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</si>
  <si>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</si>
  <si>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</si>
  <si>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</si>
  <si>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</si>
  <si>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</si>
  <si>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</si>
  <si>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</si>
  <si>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</si>
  <si>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</si>
  <si>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</si>
  <si>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</si>
  <si>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</si>
  <si>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</si>
  <si>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</si>
  <si>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</si>
  <si>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</si>
  <si>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</si>
  <si>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</si>
  <si>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</si>
  <si>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</si>
  <si>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</si>
  <si>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</si>
  <si>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</si>
  <si>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</si>
  <si>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</si>
  <si>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</si>
  <si>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</si>
  <si>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</si>
  <si>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</si>
  <si>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</si>
  <si>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</si>
  <si>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</si>
  <si>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</si>
  <si>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</si>
  <si>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</si>
  <si>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本別町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</si>
  <si>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</si>
  <si>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</si>
  <si>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</si>
  <si>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</si>
  <si>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</si>
  <si>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</si>
  <si>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</si>
  <si>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</si>
  <si>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</si>
  <si>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</si>
  <si>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</si>
  <si>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</si>
  <si>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</si>
  <si>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</si>
  <si>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</si>
  <si>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</si>
  <si>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</si>
  <si>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</si>
  <si>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供用開始から、まだ20年程度のため、老朽化の影響による大幅な修繕費等の増額等はないが、将来的な経費節減のため、定期的な保守点検、維持管理による施設の延命を図る必要がある。</t>
    <phoneticPr fontId="4"/>
  </si>
  <si>
    <t xml:space="preserve"> 今後も一定程度の新規設置需要が見込まれるものの、収益的収支は将来においても赤字が継続する見込みであり、一般会計からの繰入れや定期的な料金改定による収入の確保、職員の適正配置や事務事業の効率化等による経費節減など、絶え間ない経営努力を継続して行っていく。</t>
    <phoneticPr fontId="4"/>
  </si>
  <si>
    <t xml:space="preserve"> 個別排水処理事業は平成11年度から供用開始しているが、現在も新規設置需要があり施設数は年々増加している。経費回収率は概ね60％程度と類似団体に比べ高い水準ではあるものの、使用料収入では経費を賄えてはおらず、一般会計からの繰入れに頼る構造が続いている。今後も新規設置希望に応じて、企業債を財源に設置を進めていく予定であり、企業債残高対事業規模比率は高い水準で推移していく見込みである。以上から、類似団体と比べると健全度合いはやや高いものの、収益で費用を賄えてはおらず、依然として厳しい経営状況は続いていく見込みであり、定期的な料金改定やさらなる経費節減、経営効率の向上を図っていく必要がある。</t>
    <rPh sb="59" eb="60">
      <t>オオム</t>
    </rPh>
    <rPh sb="64" eb="66">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</si>
</sst>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66-4A94-B61B-B32B972432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66-4A94-B61B-B32B972432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57.78</c:v>
                </c:pt>
                <c:pt idx="1">
                  <c:v>57.59</c:v>
                </c:pt>
                <c:pt idx="2">
                  <c:v>57.32</c:v>
                </c:pt>
                <c:pt idx="3">
                  <c:v>57.46</c:v>
                </c:pt>
                <c:pt idx="4">
                  <c:v>57.91</c:v>
                </c:pt>
              </c:numCache>
            </c:numRef>
          </c:val>
          <c:extLst>
            <c:ext xmlns:c16="http://schemas.microsoft.com/office/drawing/2014/chart" uri="{C3380CC4-5D6E-409C-BE32-E72D297353CC}">
              <c16:uniqueId val="{00000000-982B-47DD-BAF5-295D6718B7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982B-47DD-BAF5-295D6718B7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57-49C1-B3EC-841686528D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1B57-49C1-B3EC-841686528D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75.06</c:v>
                </c:pt>
                <c:pt idx="1">
                  <c:v>75.400000000000006</c:v>
                </c:pt>
                <c:pt idx="2">
                  <c:v>76.849999999999994</c:v>
                </c:pt>
                <c:pt idx="3">
                  <c:v>73.3</c:v>
                </c:pt>
                <c:pt idx="4">
                  <c:v>71.41</c:v>
                </c:pt>
              </c:numCache>
            </c:numRef>
          </c:val>
          <c:extLst>
            <c:ext xmlns:c16="http://schemas.microsoft.com/office/drawing/2014/chart" uri="{C3380CC4-5D6E-409C-BE32-E72D297353CC}">
              <c16:uniqueId val="{00000000-B833-4D85-818E-A54AA85CF3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3-4D85-818E-A54AA85CF3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C2-4510-AE89-8B6BCAC903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C2-4510-AE89-8B6BCAC903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4-4D29-A138-1C498419D1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4-4D29-A138-1C498419D1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8-4764-AE5A-5B1908CDF0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8-4764-AE5A-5B1908CDF0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2-4D8F-ADFA-A8A5DB878A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2-4D8F-ADFA-A8A5DB878A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2554.9</c:v>
                </c:pt>
                <c:pt idx="1">
                  <c:v>2650.67</c:v>
                </c:pt>
                <c:pt idx="2">
                  <c:v>2466.5</c:v>
                </c:pt>
                <c:pt idx="3">
                  <c:v>2467.63</c:v>
                </c:pt>
                <c:pt idx="4">
                  <c:v>2425.36</c:v>
                </c:pt>
              </c:numCache>
            </c:numRef>
          </c:val>
          <c:extLst>
            <c:ext xmlns:c16="http://schemas.microsoft.com/office/drawing/2014/chart" uri="{C3380CC4-5D6E-409C-BE32-E72D297353CC}">
              <c16:uniqueId val="{00000000-9D54-4B95-BE5F-95404990CB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9D54-4B95-BE5F-95404990CB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62.7</c:v>
                </c:pt>
                <c:pt idx="1">
                  <c:v>63.1</c:v>
                </c:pt>
                <c:pt idx="2">
                  <c:v>65.739999999999995</c:v>
                </c:pt>
                <c:pt idx="3">
                  <c:v>61.21</c:v>
                </c:pt>
                <c:pt idx="4">
                  <c:v>58.82</c:v>
                </c:pt>
              </c:numCache>
            </c:numRef>
          </c:val>
          <c:extLst>
            <c:ext xmlns:c16="http://schemas.microsoft.com/office/drawing/2014/chart" uri="{C3380CC4-5D6E-409C-BE32-E72D297353CC}">
              <c16:uniqueId val="{00000000-0C2F-468D-884F-13ECA1B888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0C2F-468D-884F-13ECA1B888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254.32</c:v>
                </c:pt>
                <c:pt idx="1">
                  <c:v>252.36</c:v>
                </c:pt>
                <c:pt idx="2">
                  <c:v>259.89999999999998</c:v>
                </c:pt>
                <c:pt idx="3">
                  <c:v>279.54000000000002</c:v>
                </c:pt>
                <c:pt idx="4">
                  <c:v>288.99</c:v>
                </c:pt>
              </c:numCache>
            </c:numRef>
          </c:val>
          <c:extLst>
            <c:ext xmlns:c16="http://schemas.microsoft.com/office/drawing/2014/chart" uri="{C3380CC4-5D6E-409C-BE32-E72D297353CC}">
              <c16:uniqueId val="{00000000-5061-4E76-AD8F-B0A9EA7035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5061-4E76-AD8F-B0A9EA7035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本別町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6375</v>
      </c>
      <c r="AM8" s="46"/>
      <c r="AN8" s="46"/>
      <c r="AO8" s="46"/>
      <c r="AP8" s="46"/>
      <c r="AQ8" s="46"/>
      <c r="AR8" s="46"/>
      <c r="AS8" s="46"/>
      <c r="AT8" s="45">
        <f>データ!T6</f>
        <v>391.91</v>
      </c>
      <c r="AU8" s="45"/>
      <c r="AV8" s="45"/>
      <c r="AW8" s="45"/>
      <c r="AX8" s="45"/>
      <c r="AY8" s="45"/>
      <c r="AZ8" s="45"/>
      <c r="BA8" s="45"/>
      <c r="BB8" s="45">
        <f>データ!U6</f>
        <v>16.27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14.94</v>
      </c>
      <c r="Q10" s="45"/>
      <c r="R10" s="45"/>
      <c r="S10" s="45"/>
      <c r="T10" s="45"/>
      <c r="U10" s="45"/>
      <c r="V10" s="45"/>
      <c r="W10" s="45">
        <f>データ!Q6</f>
        <v>100</v>
      </c>
      <c r="X10" s="45"/>
      <c r="Y10" s="45"/>
      <c r="Z10" s="45"/>
      <c r="AA10" s="45"/>
      <c r="AB10" s="45"/>
      <c r="AC10" s="45"/>
      <c r="AD10" s="46">
        <f>データ!R6</f>
        <v>3425</v>
      </c>
      <c r="AE10" s="46"/>
      <c r="AF10" s="46"/>
      <c r="AG10" s="46"/>
      <c r="AH10" s="46"/>
      <c r="AI10" s="46"/>
      <c r="AJ10" s="46"/>
      <c r="AK10" s="2"/>
      <c r="AL10" s="46">
        <f>データ!V6</f>
        <v>945</v>
      </c>
      <c r="AM10" s="46"/>
      <c r="AN10" s="46"/>
      <c r="AO10" s="46"/>
      <c r="AP10" s="46"/>
      <c r="AQ10" s="46"/>
      <c r="AR10" s="46"/>
      <c r="AS10" s="46"/>
      <c r="AT10" s="45">
        <f>データ!W6</f>
        <v>0.64</v>
      </c>
      <c r="AU10" s="45"/>
      <c r="AV10" s="45"/>
      <c r="AW10" s="45"/>
      <c r="AX10" s="45"/>
      <c r="AY10" s="45"/>
      <c r="AZ10" s="45"/>
      <c r="BA10" s="45"/>
      <c r="BB10" s="45">
        <f>データ!X6</f>
        <v>1476.56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w4+JpqIGOQA52koc4q4PIigOgVQQw1ShloHuyMl5RmakNcuHSdwp8vUq+ywR0SIZ+/BEKyObRFwIGa3r8+gp7Q==" saltValue="7xVl2sYm2Y8WmQfaKPq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16462</v>
      </c>
      <c r="D6" s="19">
        <f t="shared" si="3"/>
        <v>47</v>
      </c>
      <c r="E6" s="19">
        <f t="shared" si="3"/>
        <v>18</v>
      </c>
      <c r="F6" s="19">
        <f t="shared" si="3"/>
        <v>1</v>
      </c>
      <c r="G6" s="19">
        <f t="shared" si="3"/>
        <v>0</v>
      </c>
      <c r="H6" s="19" t="str">
        <f t="shared" si="3"/>
        <v>北海道　本別町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14.94</v>
      </c>
      <c r="Q6" s="20">
        <f t="shared" si="3"/>
        <v>100</v>
      </c>
      <c r="R6" s="20">
        <f t="shared" si="3"/>
        <v>3425</v>
      </c>
      <c r="S6" s="20">
        <f t="shared" si="3"/>
        <v>6375</v>
      </c>
      <c r="T6" s="20">
        <f t="shared" si="3"/>
        <v>391.91</v>
      </c>
      <c r="U6" s="20">
        <f t="shared" si="3"/>
        <v>16.27</v>
      </c>
      <c r="V6" s="20">
        <f t="shared" si="3"/>
        <v>945</v>
      </c>
      <c r="W6" s="20">
        <f t="shared" si="3"/>
        <v>0.64</v>
      </c>
      <c r="X6" s="20">
        <f t="shared" si="3"/>
        <v>1476.56</v>
      </c>
      <c r="Y6" s="21">
        <f>IF(Y7="",NA(),Y7)</f>
        <v>75.06</v>
      </c>
      <c r="Z6" s="21">
        <f t="shared" ref="Z6:AH6" si="4">IF(Z7="",NA(),Z7)</f>
        <v>75.400000000000006</v>
      </c>
      <c r="AA6" s="21">
        <f t="shared" si="4"/>
        <v>76.849999999999994</v>
      </c>
      <c r="AB6" s="21">
        <f t="shared" si="4"/>
        <v>73.3</v>
      </c>
      <c r="AC6" s="21">
        <f t="shared" si="4"/>
        <v>71.41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2554.9</v>
      </c>
      <c r="BG6" s="21">
        <f t="shared" ref="BG6:BO6" si="7">IF(BG7="",NA(),BG7)</f>
        <v>2650.67</v>
      </c>
      <c r="BH6" s="21">
        <f t="shared" si="7"/>
        <v>2466.5</v>
      </c>
      <c r="BI6" s="21">
        <f t="shared" si="7"/>
        <v>2467.63</v>
      </c>
      <c r="BJ6" s="21">
        <f t="shared" si="7"/>
        <v>2425.36</v>
      </c>
      <c r="BK6" s="21">
        <f t="shared" si="7"/>
        <v>855.65</v>
      </c>
      <c r="BL6" s="21">
        <f t="shared" si="7"/>
        <v>862.99</v>
      </c>
      <c r="BM6" s="21">
        <f t="shared" si="7"/>
        <v>782.91</v>
      </c>
      <c r="BN6" s="21">
        <f t="shared" si="7"/>
        <v>783.21</v>
      </c>
      <c r="BO6" s="21">
        <f t="shared" si="7"/>
        <v>902.04</v>
      </c>
      <c r="BP6" s="20" t="str">
        <f>IF(BP7="","",IF(BP7="-","【-】","【"&amp;SUBSTITUTE(TEXT(BP7,"#,##0.00"),"-","△")&amp;"】"))</f>
        <v>【881.57】</v>
      </c>
      <c r="BQ6" s="21">
        <f>IF(BQ7="",NA(),BQ7)</f>
        <v>62.7</v>
      </c>
      <c r="BR6" s="21">
        <f t="shared" ref="BR6:BZ6" si="8">IF(BR7="",NA(),BR7)</f>
        <v>63.1</v>
      </c>
      <c r="BS6" s="21">
        <f t="shared" si="8"/>
        <v>65.739999999999995</v>
      </c>
      <c r="BT6" s="21">
        <f t="shared" si="8"/>
        <v>61.21</v>
      </c>
      <c r="BU6" s="21">
        <f t="shared" si="8"/>
        <v>58.82</v>
      </c>
      <c r="BV6" s="21">
        <f t="shared" si="8"/>
        <v>52.23</v>
      </c>
      <c r="BW6" s="21">
        <f t="shared" si="8"/>
        <v>50.06</v>
      </c>
      <c r="BX6" s="21">
        <f t="shared" si="8"/>
        <v>49.38</v>
      </c>
      <c r="BY6" s="21">
        <f t="shared" si="8"/>
        <v>48.53</v>
      </c>
      <c r="BZ6" s="21">
        <f t="shared" si="8"/>
        <v>46.11</v>
      </c>
      <c r="CA6" s="20" t="str">
        <f>IF(CA7="","",IF(CA7="-","【-】","【"&amp;SUBSTITUTE(TEXT(CA7,"#,##0.00"),"-","△")&amp;"】"))</f>
        <v>【46.46】</v>
      </c>
      <c r="CB6" s="21">
        <f>IF(CB7="",NA(),CB7)</f>
        <v>254.32</v>
      </c>
      <c r="CC6" s="21">
        <f t="shared" ref="CC6:CK6" si="9">IF(CC7="",NA(),CC7)</f>
        <v>252.36</v>
      </c>
      <c r="CD6" s="21">
        <f t="shared" si="9"/>
        <v>259.89999999999998</v>
      </c>
      <c r="CE6" s="21">
        <f t="shared" si="9"/>
        <v>279.54000000000002</v>
      </c>
      <c r="CF6" s="21">
        <f t="shared" si="9"/>
        <v>288.99</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57.78</v>
      </c>
      <c r="CN6" s="21">
        <f t="shared" ref="CN6:CV6" si="10">IF(CN7="",NA(),CN7)</f>
        <v>57.59</v>
      </c>
      <c r="CO6" s="21">
        <f t="shared" si="10"/>
        <v>57.32</v>
      </c>
      <c r="CP6" s="21">
        <f t="shared" si="10"/>
        <v>57.46</v>
      </c>
      <c r="CQ6" s="21">
        <f t="shared" si="10"/>
        <v>57.91</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16462</v>
      </c>
      <c r="D7" s="23">
        <v>47</v>
      </c>
      <c r="E7" s="23">
        <v>18</v>
      </c>
      <c r="F7" s="23">
        <v>1</v>
      </c>
      <c r="G7" s="23">
        <v>0</v>
      </c>
      <c r="H7" s="23" t="s">
        <v>98</v>
      </c>
      <c r="I7" s="23" t="s">
        <v>99</v>
      </c>
      <c r="J7" s="23" t="s">
        <v>100</v>
      </c>
      <c r="K7" s="23" t="s">
        <v>101</v>
      </c>
      <c r="L7" s="23" t="s">
        <v>102</v>
      </c>
      <c r="M7" s="23" t="s">
        <v>103</v>
      </c>
      <c r="N7" s="24" t="s">
        <v>104</v>
      </c>
      <c r="O7" s="24" t="s">
        <v>105</v>
      </c>
      <c r="P7" s="24">
        <v>14.94</v>
      </c>
      <c r="Q7" s="24">
        <v>100</v>
      </c>
      <c r="R7" s="24">
        <v>3425</v>
      </c>
      <c r="S7" s="24">
        <v>6375</v>
      </c>
      <c r="T7" s="24">
        <v>391.91</v>
      </c>
      <c r="U7" s="24">
        <v>16.27</v>
      </c>
      <c r="V7" s="24">
        <v>945</v>
      </c>
      <c r="W7" s="24">
        <v>0.64</v>
      </c>
      <c r="X7" s="24">
        <v>1476.56</v>
      </c>
      <c r="Y7" s="24">
        <v>75.06</v>
      </c>
      <c r="Z7" s="24">
        <v>75.400000000000006</v>
      </c>
      <c r="AA7" s="24">
        <v>76.849999999999994</v>
      </c>
      <c r="AB7" s="24">
        <v>73.3</v>
      </c>
      <c r="AC7" s="24">
        <v>71.41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2554.9</v>
      </c>
      <c r="BG7" s="24">
        <v>2650.67</v>
      </c>
      <c r="BH7" s="24">
        <v>2466.5</v>
      </c>
      <c r="BI7" s="24">
        <v>2467.63</v>
      </c>
      <c r="BJ7" s="24">
        <v>2425.36</v>
      </c>
      <c r="BK7" s="24">
        <v>855.65</v>
      </c>
      <c r="BL7" s="24">
        <v>862.99</v>
      </c>
      <c r="BM7" s="24">
        <v>782.91</v>
      </c>
      <c r="BN7" s="24">
        <v>783.21</v>
      </c>
      <c r="BO7" s="24">
        <v>902.04</v>
      </c>
      <c r="BP7" s="24">
        <v>881.57</v>
      </c>
      <c r="BQ7" s="24">
        <v>62.7</v>
      </c>
      <c r="BR7" s="24">
        <v>63.1</v>
      </c>
      <c r="BS7" s="24">
        <v>65.739999999999995</v>
      </c>
      <c r="BT7" s="24">
        <v>61.21</v>
      </c>
      <c r="BU7" s="24">
        <v>58.82</v>
      </c>
      <c r="BV7" s="24">
        <v>52.23</v>
      </c>
      <c r="BW7" s="24">
        <v>50.06</v>
      </c>
      <c r="BX7" s="24">
        <v>49.38</v>
      </c>
      <c r="BY7" s="24">
        <v>48.53</v>
      </c>
      <c r="BZ7" s="24">
        <v>46.11</v>
      </c>
      <c r="CA7" s="24">
        <v>46.46</v>
      </c>
      <c r="CB7" s="24">
        <v>254.32</v>
      </c>
      <c r="CC7" s="24">
        <v>252.36</v>
      </c>
      <c r="CD7" s="24">
        <v>259.89999999999998</v>
      </c>
      <c r="CE7" s="24">
        <v>279.54000000000002</v>
      </c>
      <c r="CF7" s="24">
        <v>288.99</v>
      </c>
      <c r="CG7" s="24">
        <v>294.05</v>
      </c>
      <c r="CH7" s="24">
        <v>309.22000000000003</v>
      </c>
      <c r="CI7" s="24">
        <v>316.97000000000003</v>
      </c>
      <c r="CJ7" s="24">
        <v>326.17</v>
      </c>
      <c r="CK7" s="24">
        <v>336.93</v>
      </c>
      <c r="CL7" s="24">
        <v>339.86</v>
      </c>
      <c r="CM7" s="24">
        <v>57.78</v>
      </c>
      <c r="CN7" s="24">
        <v>57.59</v>
      </c>
      <c r="CO7" s="24">
        <v>57.32</v>
      </c>
      <c r="CP7" s="24">
        <v>57.46</v>
      </c>
      <c r="CQ7" s="24">
        <v>57.91</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USRBCA002@honbetsu.local</cp:lastModifiedBy>
  <dcterms:created xsi:type="dcterms:W3CDTF">2023-12-12T03:01:45Z</dcterms:created>
  <dcterms:modified xsi:type="dcterms:W3CDTF">2024-03-07T01:44:31Z</dcterms:modified>
  <cp:category/>
</cp:coreProperties>
</file>