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4\未(HP公表)　R5.1.13 【照会1.20〆各課対応】公営企業に係る経営比較分析表（令和3年度決算）の分析等について\提出（病院・建水分）\"/>
    </mc:Choice>
  </mc:AlternateContent>
  <workbookProtection workbookAlgorithmName="SHA-512" workbookHashValue="1QCcq3z9xsBJ5WaKGlgje8B0xE0obRcKIU1iCdilq6CaAhs1+leykmD/2bMrazK/uh+6BGGryK+ZSlwtLiNyUA==" workbookSaltValue="8wKRRIB/gqb3s/29iLxv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<sst xmlns="http://schemas.openxmlformats.org/spreadsheetml/2006/main" count="228" uniqueCount="115">
  <si>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</si>
  <si>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</si>
  <si>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</si>
  <si>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</si>
  <si>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</si>
  <si>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</si>
  <si>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</si>
  <si>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</si>
  <si>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</si>
  <si>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</si>
  <si>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</si>
  <si>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</si>
  <si>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</si>
  <si>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</si>
  <si>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</si>
  <si>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</si>
  <si>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</si>
  <si>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</si>
  <si>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</si>
  <si>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</si>
  <si>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</si>
  <si>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</si>
  <si>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</si>
  <si>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</si>
  <si>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</si>
  <si>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</si>
  <si>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</si>
  <si>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</si>
  <si>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</si>
  <si>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</si>
  <si>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</si>
  <si>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</si>
  <si>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</si>
  <si>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</si>
  <si>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</si>
  <si>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</si>
  <si>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</si>
  <si>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</si>
  <si>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</si>
  <si>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</si>
  <si>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</si>
  <si>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</si>
  <si>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</si>
  <si>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</si>
  <si>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</si>
  <si>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</si>
  <si>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</si>
  <si>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</si>
  <si>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</si>
  <si>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</si>
  <si>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</si>
  <si>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</si>
  <si>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</si>
  <si>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</si>
  <si>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</si>
  <si>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</si>
  <si>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</si>
  <si>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</si>
  <si>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</si>
  <si>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</si>
  <si>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</si>
  <si>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</si>
  <si>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</si>
  <si>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</si>
  <si>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</si>
  <si>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</si>
  <si>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</si>
  <si>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</si>
  <si>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</si>
  <si>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</si>
  <si>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</si>
  <si>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</si>
  <si>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</si>
  <si>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</si>
  <si>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</si>
  <si>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</si>
  <si>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</si>
  <si>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</si>
  <si>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</si>
  <si>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</si>
  <si>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</si>
  <si>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</si>
  <si>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</si>
  <si>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</si>
  <si>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</si>
  <si>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</si>
  <si>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</si>
  <si>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</si>
  <si>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</si>
  <si>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</si>
  <si>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</si>
  <si>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</si>
  <si>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</si>
  <si>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</si>
  <si>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</si>
  <si>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</si>
  <si>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</si>
  <si>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</si>
  <si>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</si>
  <si>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</si>
  <si>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</si>
  <si>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</si>
  <si>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</si>
  <si>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</si>
  <si>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</si>
  <si>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</si>
  <si>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</si>
  <si>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</si>
  <si>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</si>
  <si>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</si>
  <si>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</si>
  <si>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</si>
  <si>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超えており、収益、その他の収入で費用を賄えている状況ではある。また、料金回収率は80％超と類似団体に比べ高い水準となり一定程度の経営改善は図られている。しかしながら、収入のうち相当程度を一般会計からの補助金に頼る構造は続いており、人口減少により有収水量も減少していく将来を見据えると採算性を目標とすることは困難である。さらには、管路更新率が低く、管路経年化率が高いにも関わらず、企業債残高給水収益比率も高い水準が続いており、過去の投資の元利償還額が費用の多くを占めている状況となっている。
　累積欠損金比率や流動比率は類似団体に比べ健全な数値であり、今後も当面は資金繰りに支障をきたすことはないと見込まれるが、企業経営体としての経営状況は憂慮すべき状況であり、定期的な料金改定やさらなる経費節減、適正規模での管路、機器等の更新など、経営効率の向上を図っていく必要がある。</t>
    <rPh sb="1" eb="5">
      <t>ケイジョウシュウシ</t>
    </rPh>
    <rPh sb="5" eb="7">
      <t>ヒリツ</t>
    </rPh>
    <rPh sb="13" eb="14">
      <t>コ</t>
    </rPh>
    <rPh sb="19" eb="21">
      <t>シュウエキ</t>
    </rPh>
    <rPh sb="24" eb="25">
      <t>タ</t>
    </rPh>
    <rPh sb="26" eb="28">
      <t>シュウニュウ</t>
    </rPh>
    <rPh sb="29" eb="31">
      <t>ヒヨウ</t>
    </rPh>
    <rPh sb="32" eb="33">
      <t>マカナ</t>
    </rPh>
    <rPh sb="37" eb="39">
      <t>ジョウキョウ</t>
    </rPh>
    <rPh sb="47" eb="52">
      <t>リョウキンカイシュウリツ</t>
    </rPh>
    <rPh sb="56" eb="57">
      <t>チョウ</t>
    </rPh>
    <rPh sb="58" eb="62">
      <t>ルイジダンタイ</t>
    </rPh>
    <rPh sb="63" eb="64">
      <t>クラ</t>
    </rPh>
    <rPh sb="65" eb="66">
      <t>タカ</t>
    </rPh>
    <rPh sb="67" eb="69">
      <t>スイジュン</t>
    </rPh>
    <rPh sb="72" eb="74">
      <t>イッテイ</t>
    </rPh>
    <rPh sb="74" eb="76">
      <t>テイド</t>
    </rPh>
    <rPh sb="77" eb="79">
      <t>ケイエイ</t>
    </rPh>
    <rPh sb="79" eb="81">
      <t>カイゼン</t>
    </rPh>
    <rPh sb="82" eb="83">
      <t>ハカ</t>
    </rPh>
    <rPh sb="96" eb="98">
      <t>シュウニュウ</t>
    </rPh>
    <rPh sb="101" eb="103">
      <t>ソウトウ</t>
    </rPh>
    <rPh sb="103" eb="105">
      <t>テイド</t>
    </rPh>
    <rPh sb="106" eb="110">
      <t>イッパンカイケイ</t>
    </rPh>
    <rPh sb="113" eb="116">
      <t>ホジョキン</t>
    </rPh>
    <rPh sb="117" eb="118">
      <t>タヨ</t>
    </rPh>
    <rPh sb="119" eb="121">
      <t>コウゾウ</t>
    </rPh>
    <rPh sb="122" eb="123">
      <t>ツヅ</t>
    </rPh>
    <rPh sb="128" eb="130">
      <t>ジンコウ</t>
    </rPh>
    <rPh sb="130" eb="132">
      <t>ゲンショウ</t>
    </rPh>
    <rPh sb="135" eb="136">
      <t>ユウ</t>
    </rPh>
    <rPh sb="136" eb="137">
      <t>シュウ</t>
    </rPh>
    <rPh sb="137" eb="139">
      <t>スイリョウ</t>
    </rPh>
    <rPh sb="140" eb="142">
      <t>ゲンショウ</t>
    </rPh>
    <rPh sb="146" eb="148">
      <t>ショウライ</t>
    </rPh>
    <rPh sb="149" eb="151">
      <t>ミス</t>
    </rPh>
    <rPh sb="154" eb="157">
      <t>サイサンセイ</t>
    </rPh>
    <rPh sb="158" eb="160">
      <t>モクヒョウ</t>
    </rPh>
    <rPh sb="166" eb="168">
      <t>コンナン</t>
    </rPh>
    <rPh sb="177" eb="182">
      <t>カンロコウシンリツ</t>
    </rPh>
    <rPh sb="183" eb="184">
      <t>ヒク</t>
    </rPh>
    <rPh sb="186" eb="188">
      <t>カンロ</t>
    </rPh>
    <rPh sb="188" eb="190">
      <t>ケイネン</t>
    </rPh>
    <rPh sb="190" eb="191">
      <t>カ</t>
    </rPh>
    <rPh sb="191" eb="192">
      <t>リツ</t>
    </rPh>
    <rPh sb="193" eb="194">
      <t>タカ</t>
    </rPh>
    <rPh sb="197" eb="198">
      <t>カカ</t>
    </rPh>
    <rPh sb="202" eb="204">
      <t>キギョウ</t>
    </rPh>
    <rPh sb="204" eb="205">
      <t>サイ</t>
    </rPh>
    <rPh sb="205" eb="207">
      <t>ザンダカ</t>
    </rPh>
    <rPh sb="207" eb="209">
      <t>キュウスイ</t>
    </rPh>
    <rPh sb="209" eb="211">
      <t>シュウエキ</t>
    </rPh>
    <rPh sb="211" eb="213">
      <t>ヒリツ</t>
    </rPh>
    <rPh sb="214" eb="215">
      <t>タカ</t>
    </rPh>
    <rPh sb="216" eb="218">
      <t>スイジュン</t>
    </rPh>
    <rPh sb="219" eb="220">
      <t>ツヅ</t>
    </rPh>
    <rPh sb="225" eb="227">
      <t>カコ</t>
    </rPh>
    <rPh sb="228" eb="230">
      <t>トウシ</t>
    </rPh>
    <rPh sb="231" eb="235">
      <t>ガンリショウカン</t>
    </rPh>
    <rPh sb="235" eb="236">
      <t>ガク</t>
    </rPh>
    <rPh sb="237" eb="239">
      <t>ヒヨウ</t>
    </rPh>
    <rPh sb="240" eb="241">
      <t>オオ</t>
    </rPh>
    <rPh sb="243" eb="244">
      <t>シ</t>
    </rPh>
    <rPh sb="248" eb="250">
      <t>ジョウキョウ</t>
    </rPh>
    <rPh sb="259" eb="263">
      <t>ルイセキケッソン</t>
    </rPh>
    <rPh sb="263" eb="264">
      <t>キン</t>
    </rPh>
    <rPh sb="264" eb="266">
      <t>ヒリツ</t>
    </rPh>
    <rPh sb="267" eb="271">
      <t>リュウドウヒリツ</t>
    </rPh>
    <rPh sb="272" eb="276">
      <t>ルイジダンタイ</t>
    </rPh>
    <rPh sb="277" eb="278">
      <t>クラ</t>
    </rPh>
    <rPh sb="279" eb="281">
      <t>ケンゼン</t>
    </rPh>
    <rPh sb="282" eb="284">
      <t>スウチ</t>
    </rPh>
    <rPh sb="288" eb="290">
      <t>コンゴ</t>
    </rPh>
    <rPh sb="291" eb="293">
      <t>トウメン</t>
    </rPh>
    <rPh sb="294" eb="297">
      <t>シキング</t>
    </rPh>
    <rPh sb="299" eb="301">
      <t>シショウ</t>
    </rPh>
    <rPh sb="311" eb="313">
      <t>ミコ</t>
    </rPh>
    <rPh sb="318" eb="320">
      <t>キギョウ</t>
    </rPh>
    <phoneticPr fontId="4"/>
  </si>
  <si>
    <t>　償却率が60％超、管路経年化率が40％超、また有収率も年々低下しており、老朽管等の適宜更新が必要な状況にある。これまでは経営戦略の一貫として、管路の長寿命化と併せ、投資を先送りしてきたが、今後は企業債残高に注視しつつ元利償還額の平準化に留意しながら、計画的な更新を行っていく。なお、機械設備等の更新に際しては、将来の給水人口を見据えながら、規模縮小など投資額の抑制を図っていきたい。</t>
    <rPh sb="1" eb="4">
      <t>ショウキャクリツ</t>
    </rPh>
    <rPh sb="8" eb="9">
      <t>チョウ</t>
    </rPh>
    <rPh sb="10" eb="14">
      <t>カンロケイネン</t>
    </rPh>
    <rPh sb="14" eb="15">
      <t>カ</t>
    </rPh>
    <rPh sb="15" eb="16">
      <t>リツ</t>
    </rPh>
    <rPh sb="20" eb="21">
      <t>チョウ</t>
    </rPh>
    <rPh sb="24" eb="25">
      <t>ユウ</t>
    </rPh>
    <rPh sb="25" eb="27">
      <t>シュウリツ</t>
    </rPh>
    <rPh sb="28" eb="30">
      <t>ネンネン</t>
    </rPh>
    <rPh sb="30" eb="32">
      <t>テイカ</t>
    </rPh>
    <rPh sb="37" eb="40">
      <t>ロウキュウカン</t>
    </rPh>
    <rPh sb="40" eb="41">
      <t>トウ</t>
    </rPh>
    <rPh sb="42" eb="44">
      <t>テキギ</t>
    </rPh>
    <rPh sb="44" eb="46">
      <t>コウシン</t>
    </rPh>
    <rPh sb="47" eb="49">
      <t>ヒツヨウ</t>
    </rPh>
    <rPh sb="50" eb="52">
      <t>ジョウキョウ</t>
    </rPh>
    <rPh sb="61" eb="63">
      <t>ケイエイ</t>
    </rPh>
    <rPh sb="63" eb="65">
      <t>センリャク</t>
    </rPh>
    <rPh sb="66" eb="68">
      <t>イッカン</t>
    </rPh>
    <rPh sb="72" eb="74">
      <t>カンロ</t>
    </rPh>
    <rPh sb="75" eb="79">
      <t>チョウジュミョウカ</t>
    </rPh>
    <rPh sb="80" eb="81">
      <t>アワ</t>
    </rPh>
    <rPh sb="83" eb="85">
      <t>トウシ</t>
    </rPh>
    <rPh sb="86" eb="88">
      <t>サキオク</t>
    </rPh>
    <rPh sb="95" eb="97">
      <t>コンゴ</t>
    </rPh>
    <rPh sb="98" eb="101">
      <t>キギョウサイ</t>
    </rPh>
    <rPh sb="101" eb="103">
      <t>ザンダカ</t>
    </rPh>
    <rPh sb="104" eb="106">
      <t>チュウシ</t>
    </rPh>
    <rPh sb="109" eb="114">
      <t>ガンリショウカンガク</t>
    </rPh>
    <rPh sb="115" eb="118">
      <t>ヘイジュンカ</t>
    </rPh>
    <rPh sb="119" eb="121">
      <t>リュウイ</t>
    </rPh>
    <rPh sb="126" eb="129">
      <t>ケイカクテキ</t>
    </rPh>
    <rPh sb="130" eb="132">
      <t>コウシン</t>
    </rPh>
    <rPh sb="133" eb="134">
      <t>オコナ</t>
    </rPh>
    <rPh sb="142" eb="146">
      <t>キカイセツビ</t>
    </rPh>
    <rPh sb="146" eb="147">
      <t>トウ</t>
    </rPh>
    <rPh sb="148" eb="150">
      <t>コウシン</t>
    </rPh>
    <rPh sb="151" eb="152">
      <t>サイ</t>
    </rPh>
    <rPh sb="156" eb="158">
      <t>ショウライ</t>
    </rPh>
    <rPh sb="159" eb="161">
      <t>キュウスイ</t>
    </rPh>
    <rPh sb="161" eb="163">
      <t>ジンコウ</t>
    </rPh>
    <rPh sb="164" eb="166">
      <t>ミス</t>
    </rPh>
    <rPh sb="171" eb="175">
      <t>キボシュクショウ</t>
    </rPh>
    <rPh sb="177" eb="180">
      <t>トウシガク</t>
    </rPh>
    <rPh sb="181" eb="183">
      <t>ヨクセイ</t>
    </rPh>
    <rPh sb="184" eb="185">
      <t>ハカ</t>
    </rPh>
    <phoneticPr fontId="4"/>
  </si>
  <si>
    <t>　人口減少による水需要の減少が確実と見込まれる状況において、営業損益は将来においても赤字が継続する見通しであり、短期・一時的な経営改善は見込めても、将来にわたって現状の健全性、効率性を維持していくことは非常に困難である。また、老朽管の更新は喫緊の課題であり、安全・安心な水道水の供給のためには、投資も着実に実施していく必要がある。以上のような将来の厳しい経営状況を正確に認識した上で、一般会計からの補助や定期的な料金改定による収入の確保、職員の適正配置や事務事業の効率化等による経費節減、新技術、適正規模を勘案した機器等の更新など、絶え間ない経営努力を継続して行っていく。</t>
    <rPh sb="1" eb="3">
      <t>ジンコウ</t>
    </rPh>
    <rPh sb="3" eb="5">
      <t>ゲンショウ</t>
    </rPh>
    <rPh sb="8" eb="11">
      <t>ミズジュヨウ</t>
    </rPh>
    <rPh sb="12" eb="14">
      <t>ゲンショウ</t>
    </rPh>
    <rPh sb="15" eb="17">
      <t>カクジツ</t>
    </rPh>
    <rPh sb="18" eb="20">
      <t>ミコ</t>
    </rPh>
    <rPh sb="23" eb="25">
      <t>ジョウキョウ</t>
    </rPh>
    <rPh sb="30" eb="32">
      <t>エイギョウ</t>
    </rPh>
    <rPh sb="32" eb="34">
      <t>ソンエキ</t>
    </rPh>
    <rPh sb="35" eb="37">
      <t>ショウライ</t>
    </rPh>
    <rPh sb="42" eb="44">
      <t>アカジ</t>
    </rPh>
    <rPh sb="45" eb="47">
      <t>ケイゾク</t>
    </rPh>
    <rPh sb="49" eb="51">
      <t>ミトオ</t>
    </rPh>
    <rPh sb="56" eb="58">
      <t>タンキ</t>
    </rPh>
    <rPh sb="59" eb="61">
      <t>イチジ</t>
    </rPh>
    <rPh sb="61" eb="62">
      <t>テキ</t>
    </rPh>
    <rPh sb="63" eb="67">
      <t>ケイエイカイゼン</t>
    </rPh>
    <rPh sb="68" eb="70">
      <t>ミコ</t>
    </rPh>
    <rPh sb="74" eb="76">
      <t>ショウライ</t>
    </rPh>
    <rPh sb="81" eb="83">
      <t>ゲンジョウ</t>
    </rPh>
    <rPh sb="84" eb="86">
      <t>ケンゼン</t>
    </rPh>
    <rPh sb="86" eb="87">
      <t>セイ</t>
    </rPh>
    <rPh sb="88" eb="91">
      <t>コウリツセイ</t>
    </rPh>
    <rPh sb="92" eb="94">
      <t>イジ</t>
    </rPh>
    <rPh sb="101" eb="103">
      <t>ヒジョウ</t>
    </rPh>
    <rPh sb="104" eb="106">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</si>
</sst>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0.57999999999999996</c:v>
                </c:pt>
                <c:pt idx="1">
                  <c:v>0</c:v>
                </c:pt>
                <c:pt idx="2">
                  <c:v>0</c:v>
                </c:pt>
                <c:pt idx="3">
                  <c:v>0</c:v>
                </c:pt>
                <c:pt idx="4">
                  <c:v>0</c:v>
                </c:pt>
              </c:numCache>
            </c:numRef>
          </c:val>
          <c:extLst>
            <c:ext xmlns:c16="http://schemas.microsoft.com/office/drawing/2014/chart" uri="{C3380CC4-5D6E-409C-BE32-E72D297353CC}">
              <c16:uniqueId val="{00000000-E5A0-490E-B762-8886BB215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E5A0-490E-B762-8886BB215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39.94</c:v>
                </c:pt>
                <c:pt idx="1">
                  <c:v>40</c:v>
                </c:pt>
                <c:pt idx="2">
                  <c:v>38.64</c:v>
                </c:pt>
                <c:pt idx="3">
                  <c:v>37.340000000000003</c:v>
                </c:pt>
                <c:pt idx="4">
                  <c:v>38.18</c:v>
                </c:pt>
              </c:numCache>
            </c:numRef>
          </c:val>
          <c:extLst>
            <c:ext xmlns:c16="http://schemas.microsoft.com/office/drawing/2014/chart" uri="{C3380CC4-5D6E-409C-BE32-E72D297353CC}">
              <c16:uniqueId val="{00000000-0E20-4FB7-9E1C-065689F26E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0E20-4FB7-9E1C-065689F26E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81.66</c:v>
                </c:pt>
                <c:pt idx="1">
                  <c:v>79.73</c:v>
                </c:pt>
                <c:pt idx="2">
                  <c:v>79.959999999999994</c:v>
                </c:pt>
                <c:pt idx="3">
                  <c:v>78.47</c:v>
                </c:pt>
                <c:pt idx="4">
                  <c:v>75.13</c:v>
                </c:pt>
              </c:numCache>
            </c:numRef>
          </c:val>
          <c:extLst>
            <c:ext xmlns:c16="http://schemas.microsoft.com/office/drawing/2014/chart" uri="{C3380CC4-5D6E-409C-BE32-E72D297353CC}">
              <c16:uniqueId val="{00000000-6B28-450C-8DA2-4B0305C101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6B28-450C-8DA2-4B0305C101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97.52</c:v>
                </c:pt>
                <c:pt idx="1">
                  <c:v>100.48</c:v>
                </c:pt>
                <c:pt idx="2">
                  <c:v>99.34</c:v>
                </c:pt>
                <c:pt idx="3">
                  <c:v>101.25</c:v>
                </c:pt>
                <c:pt idx="4">
                  <c:v>101.21</c:v>
                </c:pt>
              </c:numCache>
            </c:numRef>
          </c:val>
          <c:extLst>
            <c:ext xmlns:c16="http://schemas.microsoft.com/office/drawing/2014/chart" uri="{C3380CC4-5D6E-409C-BE32-E72D297353CC}">
              <c16:uniqueId val="{00000000-313B-4567-B8A1-968E462571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313B-4567-B8A1-968E462571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58.33</c:v>
                </c:pt>
                <c:pt idx="1">
                  <c:v>59.73</c:v>
                </c:pt>
                <c:pt idx="2">
                  <c:v>60.67</c:v>
                </c:pt>
                <c:pt idx="3">
                  <c:v>62.37</c:v>
                </c:pt>
                <c:pt idx="4">
                  <c:v>63.99</c:v>
                </c:pt>
              </c:numCache>
            </c:numRef>
          </c:val>
          <c:extLst>
            <c:ext xmlns:c16="http://schemas.microsoft.com/office/drawing/2014/chart" uri="{C3380CC4-5D6E-409C-BE32-E72D297353CC}">
              <c16:uniqueId val="{00000000-44CA-4FA2-951D-F6B1723322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44CA-4FA2-951D-F6B1723322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24.46</c:v>
                </c:pt>
                <c:pt idx="1">
                  <c:v>28.32</c:v>
                </c:pt>
                <c:pt idx="2">
                  <c:v>34.93</c:v>
                </c:pt>
                <c:pt idx="3">
                  <c:v>39.75</c:v>
                </c:pt>
                <c:pt idx="4">
                  <c:v>43.45</c:v>
                </c:pt>
              </c:numCache>
            </c:numRef>
          </c:val>
          <c:extLst>
            <c:ext xmlns:c16="http://schemas.microsoft.com/office/drawing/2014/chart" uri="{C3380CC4-5D6E-409C-BE32-E72D297353CC}">
              <c16:uniqueId val="{00000000-E221-4533-BA29-02EE2C5B42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E221-4533-BA29-02EE2C5B42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6-41BB-8809-6E0E3817AC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5A56-41BB-8809-6E0E3817AC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235.53</c:v>
                </c:pt>
                <c:pt idx="1">
                  <c:v>305.52</c:v>
                </c:pt>
                <c:pt idx="2">
                  <c:v>286.73</c:v>
                </c:pt>
                <c:pt idx="3">
                  <c:v>251.7</c:v>
                </c:pt>
                <c:pt idx="4">
                  <c:v>231.85</c:v>
                </c:pt>
              </c:numCache>
            </c:numRef>
          </c:val>
          <c:extLst>
            <c:ext xmlns:c16="http://schemas.microsoft.com/office/drawing/2014/chart" uri="{C3380CC4-5D6E-409C-BE32-E72D297353CC}">
              <c16:uniqueId val="{00000000-10FB-4F63-8EF2-3078CAC615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10FB-4F63-8EF2-3078CAC615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858.1</c:v>
                </c:pt>
                <c:pt idx="1">
                  <c:v>853.34</c:v>
                </c:pt>
                <c:pt idx="2">
                  <c:v>861.97</c:v>
                </c:pt>
                <c:pt idx="3">
                  <c:v>804.01</c:v>
                </c:pt>
                <c:pt idx="4">
                  <c:v>766.28</c:v>
                </c:pt>
              </c:numCache>
            </c:numRef>
          </c:val>
          <c:extLst>
            <c:ext xmlns:c16="http://schemas.microsoft.com/office/drawing/2014/chart" uri="{C3380CC4-5D6E-409C-BE32-E72D297353CC}">
              <c16:uniqueId val="{00000000-B8F4-4C4D-87DA-B26D44B68A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B8F4-4C4D-87DA-B26D44B68A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74.06</c:v>
                </c:pt>
                <c:pt idx="1">
                  <c:v>73.459999999999994</c:v>
                </c:pt>
                <c:pt idx="2">
                  <c:v>77.28</c:v>
                </c:pt>
                <c:pt idx="3">
                  <c:v>77.95</c:v>
                </c:pt>
                <c:pt idx="4">
                  <c:v>82.85</c:v>
                </c:pt>
              </c:numCache>
            </c:numRef>
          </c:val>
          <c:extLst>
            <c:ext xmlns:c16="http://schemas.microsoft.com/office/drawing/2014/chart" uri="{C3380CC4-5D6E-409C-BE32-E72D297353CC}">
              <c16:uniqueId val="{00000000-F408-412D-AD48-768C69FDB2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F408-412D-AD48-768C69FDB2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342.93</c:v>
                </c:pt>
                <c:pt idx="1">
                  <c:v>346.97</c:v>
                </c:pt>
                <c:pt idx="2">
                  <c:v>333.1</c:v>
                </c:pt>
                <c:pt idx="3">
                  <c:v>356.46</c:v>
                </c:pt>
                <c:pt idx="4">
                  <c:v>339.65</c:v>
                </c:pt>
              </c:numCache>
            </c:numRef>
          </c:val>
          <c:extLst>
            <c:ext xmlns:c16="http://schemas.microsoft.com/office/drawing/2014/chart" uri="{C3380CC4-5D6E-409C-BE32-E72D297353CC}">
              <c16:uniqueId val="{00000000-9AA0-419E-9EF7-5C405DFC2F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9AA0-419E-9EF7-5C405DFC2F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本別町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6545</v>
      </c>
      <c r="AM8" s="45"/>
      <c r="AN8" s="45"/>
      <c r="AO8" s="45"/>
      <c r="AP8" s="45"/>
      <c r="AQ8" s="45"/>
      <c r="AR8" s="45"/>
      <c r="AS8" s="45"/>
      <c r="AT8" s="46">
        <f>データ!$S$6</f>
        <v>391.91</v>
      </c>
      <c r="AU8" s="47"/>
      <c r="AV8" s="47"/>
      <c r="AW8" s="47"/>
      <c r="AX8" s="47"/>
      <c r="AY8" s="47"/>
      <c r="AZ8" s="47"/>
      <c r="BA8" s="47"/>
      <c r="BB8" s="48">
        <f>データ!$T$6</f>
        <v>16.7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32.68</v>
      </c>
      <c r="J10" s="47"/>
      <c r="K10" s="47"/>
      <c r="L10" s="47"/>
      <c r="M10" s="47"/>
      <c r="N10" s="47"/>
      <c r="O10" s="81"/>
      <c r="P10" s="48">
        <f>データ!$P$6</f>
        <v>70.33</v>
      </c>
      <c r="Q10" s="48"/>
      <c r="R10" s="48"/>
      <c r="S10" s="48"/>
      <c r="T10" s="48"/>
      <c r="U10" s="48"/>
      <c r="V10" s="48"/>
      <c r="W10" s="45">
        <f>データ!$Q$6</f>
        <v>5121</v>
      </c>
      <c r="X10" s="45"/>
      <c r="Y10" s="45"/>
      <c r="Z10" s="45"/>
      <c r="AA10" s="45"/>
      <c r="AB10" s="45"/>
      <c r="AC10" s="45"/>
      <c r="AD10" s="2"/>
      <c r="AE10" s="2"/>
      <c r="AF10" s="2"/>
      <c r="AG10" s="2"/>
      <c r="AH10" s="2"/>
      <c r="AI10" s="2"/>
      <c r="AJ10" s="2"/>
      <c r="AK10" s="2"/>
      <c r="AL10" s="45">
        <f>データ!$U$6</f>
        <v>4573</v>
      </c>
      <c r="AM10" s="45"/>
      <c r="AN10" s="45"/>
      <c r="AO10" s="45"/>
      <c r="AP10" s="45"/>
      <c r="AQ10" s="45"/>
      <c r="AR10" s="45"/>
      <c r="AS10" s="45"/>
      <c r="AT10" s="46">
        <f>データ!$V$6</f>
        <v>10.69</v>
      </c>
      <c r="AU10" s="47"/>
      <c r="AV10" s="47"/>
      <c r="AW10" s="47"/>
      <c r="AX10" s="47"/>
      <c r="AY10" s="47"/>
      <c r="AZ10" s="47"/>
      <c r="BA10" s="47"/>
      <c r="BB10" s="48">
        <f>データ!$W$6</f>
        <v>427.78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Ws4rDkTYoPNPzR+TZ+Cksg0KgUsGp3H5sDSvZfriPUtF/DdbXal1zjRtQxhxYq35kQNAUoUmuSM3zVylvC/1w==" saltValue="XgJgUE+FC3zTFINkUR8S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16462</v>
      </c>
      <c r="D6" s="20">
        <f t="shared" si="3"/>
        <v>46</v>
      </c>
      <c r="E6" s="20">
        <f t="shared" si="3"/>
        <v>1</v>
      </c>
      <c r="F6" s="20">
        <f t="shared" si="3"/>
        <v>0</v>
      </c>
      <c r="G6" s="20">
        <f t="shared" si="3"/>
        <v>1</v>
      </c>
      <c r="H6" s="20" t="str">
        <f t="shared" si="3"/>
        <v>北海道　本別町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32.68</v>
      </c>
      <c r="P6" s="21">
        <f t="shared" si="3"/>
        <v>70.33</v>
      </c>
      <c r="Q6" s="21">
        <f t="shared" si="3"/>
        <v>5121</v>
      </c>
      <c r="R6" s="21">
        <f t="shared" si="3"/>
        <v>6545</v>
      </c>
      <c r="S6" s="21">
        <f t="shared" si="3"/>
        <v>391.91</v>
      </c>
      <c r="T6" s="21">
        <f t="shared" si="3"/>
        <v>16.7</v>
      </c>
      <c r="U6" s="21">
        <f t="shared" si="3"/>
        <v>4573</v>
      </c>
      <c r="V6" s="21">
        <f t="shared" si="3"/>
        <v>10.69</v>
      </c>
      <c r="W6" s="21">
        <f t="shared" si="3"/>
        <v>427.78</v>
      </c>
      <c r="X6" s="22">
        <f>IF(X7="",NA(),X7)</f>
        <v>97.52</v>
      </c>
      <c r="Y6" s="22">
        <f t="shared" ref="Y6:AG6" si="4">IF(Y7="",NA(),Y7)</f>
        <v>100.48</v>
      </c>
      <c r="Z6" s="22">
        <f t="shared" si="4"/>
        <v>99.34</v>
      </c>
      <c r="AA6" s="22">
        <f t="shared" si="4"/>
        <v>101.25</v>
      </c>
      <c r="AB6" s="22">
        <f t="shared" si="4"/>
        <v>101.21</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235.53</v>
      </c>
      <c r="AU6" s="22">
        <f t="shared" ref="AU6:BC6" si="6">IF(AU7="",NA(),AU7)</f>
        <v>305.52</v>
      </c>
      <c r="AV6" s="22">
        <f t="shared" si="6"/>
        <v>286.73</v>
      </c>
      <c r="AW6" s="22">
        <f t="shared" si="6"/>
        <v>251.7</v>
      </c>
      <c r="AX6" s="22">
        <f t="shared" si="6"/>
        <v>231.85</v>
      </c>
      <c r="AY6" s="22">
        <f t="shared" si="6"/>
        <v>445.85</v>
      </c>
      <c r="AZ6" s="22">
        <f t="shared" si="6"/>
        <v>450.54</v>
      </c>
      <c r="BA6" s="22">
        <f t="shared" si="6"/>
        <v>348.88</v>
      </c>
      <c r="BB6" s="22">
        <f t="shared" si="6"/>
        <v>381.07</v>
      </c>
      <c r="BC6" s="22">
        <f t="shared" si="6"/>
        <v>367.4</v>
      </c>
      <c r="BD6" s="21" t="str">
        <f>IF(BD7="","",IF(BD7="-","【-】","【"&amp;SUBSTITUTE(TEXT(BD7,"#,##0.00"),"-","△")&amp;"】"))</f>
        <v>【261.51】</v>
      </c>
      <c r="BE6" s="22">
        <f>IF(BE7="",NA(),BE7)</f>
        <v>858.1</v>
      </c>
      <c r="BF6" s="22">
        <f t="shared" ref="BF6:BN6" si="7">IF(BF7="",NA(),BF7)</f>
        <v>853.34</v>
      </c>
      <c r="BG6" s="22">
        <f t="shared" si="7"/>
        <v>861.97</v>
      </c>
      <c r="BH6" s="22">
        <f t="shared" si="7"/>
        <v>804.01</v>
      </c>
      <c r="BI6" s="22">
        <f t="shared" si="7"/>
        <v>766.28</v>
      </c>
      <c r="BJ6" s="22">
        <f t="shared" si="7"/>
        <v>516.34</v>
      </c>
      <c r="BK6" s="22">
        <f t="shared" si="7"/>
        <v>496.56</v>
      </c>
      <c r="BL6" s="22">
        <f t="shared" si="7"/>
        <v>540.38</v>
      </c>
      <c r="BM6" s="22">
        <f t="shared" si="7"/>
        <v>556.47</v>
      </c>
      <c r="BN6" s="22">
        <f t="shared" si="7"/>
        <v>564.99</v>
      </c>
      <c r="BO6" s="21" t="str">
        <f>IF(BO7="","",IF(BO7="-","【-】","【"&amp;SUBSTITUTE(TEXT(BO7,"#,##0.00"),"-","△")&amp;"】"))</f>
        <v>【265.16】</v>
      </c>
      <c r="BP6" s="22">
        <f>IF(BP7="",NA(),BP7)</f>
        <v>74.06</v>
      </c>
      <c r="BQ6" s="22">
        <f t="shared" ref="BQ6:BY6" si="8">IF(BQ7="",NA(),BQ7)</f>
        <v>73.459999999999994</v>
      </c>
      <c r="BR6" s="22">
        <f t="shared" si="8"/>
        <v>77.28</v>
      </c>
      <c r="BS6" s="22">
        <f t="shared" si="8"/>
        <v>77.95</v>
      </c>
      <c r="BT6" s="22">
        <f t="shared" si="8"/>
        <v>82.85</v>
      </c>
      <c r="BU6" s="22">
        <f t="shared" si="8"/>
        <v>83.27</v>
      </c>
      <c r="BV6" s="22">
        <f t="shared" si="8"/>
        <v>84.9</v>
      </c>
      <c r="BW6" s="22">
        <f t="shared" si="8"/>
        <v>83.22</v>
      </c>
      <c r="BX6" s="22">
        <f t="shared" si="8"/>
        <v>78.67</v>
      </c>
      <c r="BY6" s="22">
        <f t="shared" si="8"/>
        <v>80.56</v>
      </c>
      <c r="BZ6" s="21" t="str">
        <f>IF(BZ7="","",IF(BZ7="-","【-】","【"&amp;SUBSTITUTE(TEXT(BZ7,"#,##0.00"),"-","△")&amp;"】"))</f>
        <v>【102.35】</v>
      </c>
      <c r="CA6" s="22">
        <f>IF(CA7="",NA(),CA7)</f>
        <v>342.93</v>
      </c>
      <c r="CB6" s="22">
        <f t="shared" ref="CB6:CJ6" si="9">IF(CB7="",NA(),CB7)</f>
        <v>346.97</v>
      </c>
      <c r="CC6" s="22">
        <f t="shared" si="9"/>
        <v>333.1</v>
      </c>
      <c r="CD6" s="22">
        <f t="shared" si="9"/>
        <v>356.46</v>
      </c>
      <c r="CE6" s="22">
        <f t="shared" si="9"/>
        <v>339.65</v>
      </c>
      <c r="CF6" s="22">
        <f t="shared" si="9"/>
        <v>228.81</v>
      </c>
      <c r="CG6" s="22">
        <f t="shared" si="9"/>
        <v>231.9</v>
      </c>
      <c r="CH6" s="22">
        <f t="shared" si="9"/>
        <v>234.17</v>
      </c>
      <c r="CI6" s="22">
        <f t="shared" si="9"/>
        <v>257.95</v>
      </c>
      <c r="CJ6" s="22">
        <f t="shared" si="9"/>
        <v>260.87</v>
      </c>
      <c r="CK6" s="21" t="str">
        <f>IF(CK7="","",IF(CK7="-","【-】","【"&amp;SUBSTITUTE(TEXT(CK7,"#,##0.00"),"-","△")&amp;"】"))</f>
        <v>【167.74】</v>
      </c>
      <c r="CL6" s="22">
        <f>IF(CL7="",NA(),CL7)</f>
        <v>39.94</v>
      </c>
      <c r="CM6" s="22">
        <f t="shared" ref="CM6:CU6" si="10">IF(CM7="",NA(),CM7)</f>
        <v>40</v>
      </c>
      <c r="CN6" s="22">
        <f t="shared" si="10"/>
        <v>38.64</v>
      </c>
      <c r="CO6" s="22">
        <f t="shared" si="10"/>
        <v>37.340000000000003</v>
      </c>
      <c r="CP6" s="22">
        <f t="shared" si="10"/>
        <v>38.18</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81.66</v>
      </c>
      <c r="CX6" s="22">
        <f t="shared" ref="CX6:DF6" si="11">IF(CX7="",NA(),CX7)</f>
        <v>79.73</v>
      </c>
      <c r="CY6" s="22">
        <f t="shared" si="11"/>
        <v>79.959999999999994</v>
      </c>
      <c r="CZ6" s="22">
        <f t="shared" si="11"/>
        <v>78.47</v>
      </c>
      <c r="DA6" s="22">
        <f t="shared" si="11"/>
        <v>75.13</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58.33</v>
      </c>
      <c r="DI6" s="22">
        <f t="shared" ref="DI6:DQ6" si="12">IF(DI7="",NA(),DI7)</f>
        <v>59.73</v>
      </c>
      <c r="DJ6" s="22">
        <f t="shared" si="12"/>
        <v>60.67</v>
      </c>
      <c r="DK6" s="22">
        <f t="shared" si="12"/>
        <v>62.37</v>
      </c>
      <c r="DL6" s="22">
        <f t="shared" si="12"/>
        <v>63.99</v>
      </c>
      <c r="DM6" s="22">
        <f t="shared" si="12"/>
        <v>51.89</v>
      </c>
      <c r="DN6" s="22">
        <f t="shared" si="12"/>
        <v>54.09</v>
      </c>
      <c r="DO6" s="22">
        <f t="shared" si="12"/>
        <v>52.73</v>
      </c>
      <c r="DP6" s="22">
        <f t="shared" si="12"/>
        <v>53.25</v>
      </c>
      <c r="DQ6" s="22">
        <f t="shared" si="12"/>
        <v>53.4</v>
      </c>
      <c r="DR6" s="21" t="str">
        <f>IF(DR7="","",IF(DR7="-","【-】","【"&amp;SUBSTITUTE(TEXT(DR7,"#,##0.00"),"-","△")&amp;"】"))</f>
        <v>【50.88】</v>
      </c>
      <c r="DS6" s="22">
        <f>IF(DS7="",NA(),DS7)</f>
        <v>24.46</v>
      </c>
      <c r="DT6" s="22">
        <f t="shared" ref="DT6:EB6" si="13">IF(DT7="",NA(),DT7)</f>
        <v>28.32</v>
      </c>
      <c r="DU6" s="22">
        <f t="shared" si="13"/>
        <v>34.93</v>
      </c>
      <c r="DV6" s="22">
        <f t="shared" si="13"/>
        <v>39.75</v>
      </c>
      <c r="DW6" s="22">
        <f t="shared" si="13"/>
        <v>43.45</v>
      </c>
      <c r="DX6" s="22">
        <f t="shared" si="13"/>
        <v>14.74</v>
      </c>
      <c r="DY6" s="22">
        <f t="shared" si="13"/>
        <v>18.68</v>
      </c>
      <c r="DZ6" s="22">
        <f t="shared" si="13"/>
        <v>19.91</v>
      </c>
      <c r="EA6" s="22">
        <f t="shared" si="13"/>
        <v>23.02</v>
      </c>
      <c r="EB6" s="22">
        <f t="shared" si="13"/>
        <v>21.86</v>
      </c>
      <c r="EC6" s="21" t="str">
        <f>IF(EC7="","",IF(EC7="-","【-】","【"&amp;SUBSTITUTE(TEXT(EC7,"#,##0.00"),"-","△")&amp;"】"))</f>
        <v>【22.30】</v>
      </c>
      <c r="ED6" s="22">
        <f>IF(ED7="",NA(),ED7)</f>
        <v>0.57999999999999996</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16462</v>
      </c>
      <c r="D7" s="24">
        <v>46</v>
      </c>
      <c r="E7" s="24">
        <v>1</v>
      </c>
      <c r="F7" s="24">
        <v>0</v>
      </c>
      <c r="G7" s="24">
        <v>1</v>
      </c>
      <c r="H7" s="24" t="s">
        <v>93</v>
      </c>
      <c r="I7" s="24" t="s">
        <v>94</v>
      </c>
      <c r="J7" s="24" t="s">
        <v>95</v>
      </c>
      <c r="K7" s="24" t="s">
        <v>96</v>
      </c>
      <c r="L7" s="24" t="s">
        <v>97</v>
      </c>
      <c r="M7" s="24" t="s">
        <v>98</v>
      </c>
      <c r="N7" s="25" t="s">
        <v>99</v>
      </c>
      <c r="O7" s="25">
        <v>32.68</v>
      </c>
      <c r="P7" s="25">
        <v>70.33</v>
      </c>
      <c r="Q7" s="25">
        <v>5121</v>
      </c>
      <c r="R7" s="25">
        <v>6545</v>
      </c>
      <c r="S7" s="25">
        <v>391.91</v>
      </c>
      <c r="T7" s="25">
        <v>16.7</v>
      </c>
      <c r="U7" s="25">
        <v>4573</v>
      </c>
      <c r="V7" s="25">
        <v>10.69</v>
      </c>
      <c r="W7" s="25">
        <v>427.78</v>
      </c>
      <c r="X7" s="25">
        <v>97.52</v>
      </c>
      <c r="Y7" s="25">
        <v>100.48</v>
      </c>
      <c r="Z7" s="25">
        <v>99.34</v>
      </c>
      <c r="AA7" s="25">
        <v>101.25</v>
      </c>
      <c r="AB7" s="25">
        <v>101.21</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235.53</v>
      </c>
      <c r="AU7" s="25">
        <v>305.52</v>
      </c>
      <c r="AV7" s="25">
        <v>286.73</v>
      </c>
      <c r="AW7" s="25">
        <v>251.7</v>
      </c>
      <c r="AX7" s="25">
        <v>231.85</v>
      </c>
      <c r="AY7" s="25">
        <v>445.85</v>
      </c>
      <c r="AZ7" s="25">
        <v>450.54</v>
      </c>
      <c r="BA7" s="25">
        <v>348.88</v>
      </c>
      <c r="BB7" s="25">
        <v>381.07</v>
      </c>
      <c r="BC7" s="25">
        <v>367.4</v>
      </c>
      <c r="BD7" s="25">
        <v>261.51</v>
      </c>
      <c r="BE7" s="25">
        <v>858.1</v>
      </c>
      <c r="BF7" s="25">
        <v>853.34</v>
      </c>
      <c r="BG7" s="25">
        <v>861.97</v>
      </c>
      <c r="BH7" s="25">
        <v>804.01</v>
      </c>
      <c r="BI7" s="25">
        <v>766.28</v>
      </c>
      <c r="BJ7" s="25">
        <v>516.34</v>
      </c>
      <c r="BK7" s="25">
        <v>496.56</v>
      </c>
      <c r="BL7" s="25">
        <v>540.38</v>
      </c>
      <c r="BM7" s="25">
        <v>556.47</v>
      </c>
      <c r="BN7" s="25">
        <v>564.99</v>
      </c>
      <c r="BO7" s="25">
        <v>265.16000000000003</v>
      </c>
      <c r="BP7" s="25">
        <v>74.06</v>
      </c>
      <c r="BQ7" s="25">
        <v>73.459999999999994</v>
      </c>
      <c r="BR7" s="25">
        <v>77.28</v>
      </c>
      <c r="BS7" s="25">
        <v>77.95</v>
      </c>
      <c r="BT7" s="25">
        <v>82.85</v>
      </c>
      <c r="BU7" s="25">
        <v>83.27</v>
      </c>
      <c r="BV7" s="25">
        <v>84.9</v>
      </c>
      <c r="BW7" s="25">
        <v>83.22</v>
      </c>
      <c r="BX7" s="25">
        <v>78.67</v>
      </c>
      <c r="BY7" s="25">
        <v>80.56</v>
      </c>
      <c r="BZ7" s="25">
        <v>102.35</v>
      </c>
      <c r="CA7" s="25">
        <v>342.93</v>
      </c>
      <c r="CB7" s="25">
        <v>346.97</v>
      </c>
      <c r="CC7" s="25">
        <v>333.1</v>
      </c>
      <c r="CD7" s="25">
        <v>356.46</v>
      </c>
      <c r="CE7" s="25">
        <v>339.65</v>
      </c>
      <c r="CF7" s="25">
        <v>228.81</v>
      </c>
      <c r="CG7" s="25">
        <v>231.9</v>
      </c>
      <c r="CH7" s="25">
        <v>234.17</v>
      </c>
      <c r="CI7" s="25">
        <v>257.95</v>
      </c>
      <c r="CJ7" s="25">
        <v>260.87</v>
      </c>
      <c r="CK7" s="25">
        <v>167.74</v>
      </c>
      <c r="CL7" s="25">
        <v>39.94</v>
      </c>
      <c r="CM7" s="25">
        <v>40</v>
      </c>
      <c r="CN7" s="25">
        <v>38.64</v>
      </c>
      <c r="CO7" s="25">
        <v>37.340000000000003</v>
      </c>
      <c r="CP7" s="25">
        <v>38.18</v>
      </c>
      <c r="CQ7" s="25">
        <v>38.979999999999997</v>
      </c>
      <c r="CR7" s="25">
        <v>39.61</v>
      </c>
      <c r="CS7" s="25">
        <v>41.06</v>
      </c>
      <c r="CT7" s="25">
        <v>39.94</v>
      </c>
      <c r="CU7" s="25">
        <v>40.19</v>
      </c>
      <c r="CV7" s="25">
        <v>60.29</v>
      </c>
      <c r="CW7" s="25">
        <v>81.66</v>
      </c>
      <c r="CX7" s="25">
        <v>79.73</v>
      </c>
      <c r="CY7" s="25">
        <v>79.959999999999994</v>
      </c>
      <c r="CZ7" s="25">
        <v>78.47</v>
      </c>
      <c r="DA7" s="25">
        <v>75.13</v>
      </c>
      <c r="DB7" s="25">
        <v>75.010000000000005</v>
      </c>
      <c r="DC7" s="25">
        <v>72.959999999999994</v>
      </c>
      <c r="DD7" s="25">
        <v>72.42</v>
      </c>
      <c r="DE7" s="25">
        <v>69.41</v>
      </c>
      <c r="DF7" s="25">
        <v>71.52</v>
      </c>
      <c r="DG7" s="25">
        <v>90.12</v>
      </c>
      <c r="DH7" s="25">
        <v>58.33</v>
      </c>
      <c r="DI7" s="25">
        <v>59.73</v>
      </c>
      <c r="DJ7" s="25">
        <v>60.67</v>
      </c>
      <c r="DK7" s="25">
        <v>62.37</v>
      </c>
      <c r="DL7" s="25">
        <v>63.99</v>
      </c>
      <c r="DM7" s="25">
        <v>51.89</v>
      </c>
      <c r="DN7" s="25">
        <v>54.09</v>
      </c>
      <c r="DO7" s="25">
        <v>52.73</v>
      </c>
      <c r="DP7" s="25">
        <v>53.25</v>
      </c>
      <c r="DQ7" s="25">
        <v>53.4</v>
      </c>
      <c r="DR7" s="25">
        <v>50.88</v>
      </c>
      <c r="DS7" s="25">
        <v>24.46</v>
      </c>
      <c r="DT7" s="25">
        <v>28.32</v>
      </c>
      <c r="DU7" s="25">
        <v>34.93</v>
      </c>
      <c r="DV7" s="25">
        <v>39.75</v>
      </c>
      <c r="DW7" s="25">
        <v>43.45</v>
      </c>
      <c r="DX7" s="25">
        <v>14.74</v>
      </c>
      <c r="DY7" s="25">
        <v>18.68</v>
      </c>
      <c r="DZ7" s="25">
        <v>19.91</v>
      </c>
      <c r="EA7" s="25">
        <v>23.02</v>
      </c>
      <c r="EB7" s="25">
        <v>21.86</v>
      </c>
      <c r="EC7" s="25">
        <v>22.3</v>
      </c>
      <c r="ED7" s="25">
        <v>0.57999999999999996</v>
      </c>
      <c r="EE7" s="25">
        <v>0</v>
      </c>
      <c r="EF7" s="25">
        <v>0</v>
      </c>
      <c r="EG7" s="25">
        <v>0</v>
      </c>
      <c r="EH7" s="25">
        <v>0</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2023-01-19T08:53:13Z</cp:lastPrinted>
  <dcterms:created xsi:type="dcterms:W3CDTF">2022-12-01T00:52:02Z</dcterms:created>
  <dcterms:modified xsi:type="dcterms:W3CDTF">2023-02-06T11:17:04Z</dcterms:modified>
  <cp:category/>
</cp:coreProperties>
</file>