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 財政\300 公営企業\通知・報告\R4\未　R5.1.13 【照会1.20〆各課対応】公営企業に係る経営比較分析表（令和3年度決算）の分析等について\提出（病院・建水分）\"/>
    </mc:Choice>
  </mc:AlternateContent>
  <workbookProtection workbookAlgorithmName="SHA-512" workbookHashValue="e9z9LrOEbv3qo+B5xZ9T7QOohR+C8/So+rf+d3UlXNTTwrc2/cj3GG89R6ErU83vi/V9SmEYHrRB1BLagdm69w==" workbookSaltValue="46PU3FfeD2nJTWvpbUxMd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<sst xmlns="http://schemas.openxmlformats.org/spreadsheetml/2006/main" count="233" uniqueCount="119">
  <si>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</si>
  <si>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</si>
  <si>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</si>
  <si>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</si>
  <si>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</si>
  <si>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</si>
  <si>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</si>
  <si>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</si>
  <si>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</si>
  <si>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</si>
  <si>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</si>
  <si>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</si>
  <si>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</si>
  <si>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</si>
  <si>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</si>
  <si>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</si>
  <si>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</si>
  <si>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</si>
  <si>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</si>
  <si>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</si>
  <si>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</si>
  <si>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</si>
  <si>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</si>
  <si>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</si>
  <si>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</si>
  <si>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</si>
  <si>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</si>
  <si>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</si>
  <si>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</si>
  <si>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</si>
  <si>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</si>
  <si>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</si>
  <si>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</si>
  <si>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</si>
  <si>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</si>
  <si>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</si>
  <si>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</si>
  <si>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</si>
  <si>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</si>
  <si>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</si>
  <si>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</si>
  <si>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</si>
  <si>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</si>
  <si>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</si>
  <si>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</si>
  <si>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</si>
  <si>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</si>
  <si>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</si>
  <si>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</si>
  <si>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</si>
  <si>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</si>
  <si>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</si>
  <si>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</si>
  <si>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</si>
  <si>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</si>
  <si>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</si>
  <si>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</si>
  <si>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</si>
  <si>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</si>
  <si>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</si>
  <si>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</si>
  <si>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</si>
  <si>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</si>
  <si>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</si>
  <si>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</si>
  <si>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</si>
  <si>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</si>
  <si>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</si>
  <si>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</si>
  <si>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</si>
  <si>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</si>
  <si>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</si>
  <si>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</si>
  <si>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</si>
  <si>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</si>
  <si>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</si>
  <si>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</si>
  <si>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</si>
  <si>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</si>
  <si>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</si>
  <si>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</si>
  <si>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</si>
  <si>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</si>
  <si>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</si>
  <si>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</si>
  <si>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</si>
  <si>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</si>
  <si>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</si>
  <si>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</si>
  <si>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</si>
  <si>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</si>
  <si>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</si>
  <si>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</si>
  <si>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</si>
  <si>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</si>
  <si>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</si>
  <si>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</si>
  <si>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</si>
  <si>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</si>
  <si>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</si>
  <si>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</si>
  <si>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</si>
  <si>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</si>
  <si>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</si>
  <si>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</si>
  <si>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</si>
  <si>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</si>
  <si>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</si>
  <si>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</si>
  <si>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</si>
  <si>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</si>
  <si>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</si>
  <si>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</si>
  <si>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</si>
  <si>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</si>
  <si>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</si>
  <si>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町の簡易水道は人口密度の低い、主に農村地域の給水を担っているため、収益的収支比率、施設利用率ともに類似団体に比べ低い水準にある。また料金回収率は50％弱と多くを一般会計からの繰入れに頼る構造が続いている。一方で給水原価も類似団体に比べ高い傾向にあったが、相次ぐ新規接続により有収水量が増加したことにより一定程度の改善がみられている。以上から、類似団体と概ね同程度の経営状況であるものの、給水収益で費用を賄えてはおらず、依然として厳しい経営状況は続いており、定期的な料金改定やさらなる経費節減、適正規模での管路、機器等の更新など、経営効率の向上を図っていく必要がある。</t>
    <rPh sb="1" eb="3">
      <t>ホンチョウ</t>
    </rPh>
    <rPh sb="4" eb="8">
      <t>カンイスイドウ</t>
    </rPh>
    <rPh sb="9" eb="11">
      <t>ジンコウ</t>
    </rPh>
    <rPh sb="11" eb="13">
      <t>ミツド</t>
    </rPh>
    <rPh sb="14" eb="15">
      <t>ヒク</t>
    </rPh>
    <rPh sb="17" eb="18">
      <t>オモ</t>
    </rPh>
    <rPh sb="19" eb="21">
      <t>ノウソン</t>
    </rPh>
    <rPh sb="21" eb="23">
      <t>チイキ</t>
    </rPh>
    <rPh sb="24" eb="26">
      <t>キュウスイ</t>
    </rPh>
    <rPh sb="27" eb="28">
      <t>ニナ</t>
    </rPh>
    <rPh sb="35" eb="38">
      <t>シュウエキテキ</t>
    </rPh>
    <rPh sb="38" eb="40">
      <t>シュウシ</t>
    </rPh>
    <rPh sb="40" eb="42">
      <t>ヒリツ</t>
    </rPh>
    <rPh sb="43" eb="45">
      <t>シセツ</t>
    </rPh>
    <rPh sb="45" eb="47">
      <t>リヨウ</t>
    </rPh>
    <rPh sb="47" eb="48">
      <t>リツ</t>
    </rPh>
    <rPh sb="51" eb="55">
      <t>ルイジダンタイ</t>
    </rPh>
    <rPh sb="56" eb="57">
      <t>クラ</t>
    </rPh>
    <rPh sb="58" eb="59">
      <t>ヒク</t>
    </rPh>
    <rPh sb="60" eb="62">
      <t>スイジュン</t>
    </rPh>
    <rPh sb="68" eb="70">
      <t>リョウキン</t>
    </rPh>
    <rPh sb="70" eb="73">
      <t>カイシュウリツ</t>
    </rPh>
    <rPh sb="77" eb="78">
      <t>ジャク</t>
    </rPh>
    <rPh sb="79" eb="80">
      <t>オオ</t>
    </rPh>
    <rPh sb="82" eb="84">
      <t>イッパン</t>
    </rPh>
    <rPh sb="84" eb="86">
      <t>カイケイ</t>
    </rPh>
    <rPh sb="89" eb="91">
      <t>クリイ</t>
    </rPh>
    <rPh sb="93" eb="94">
      <t>タヨ</t>
    </rPh>
    <rPh sb="95" eb="97">
      <t>コウゾウ</t>
    </rPh>
    <rPh sb="98" eb="99">
      <t>ツヅ</t>
    </rPh>
    <rPh sb="104" eb="106">
      <t>イッポウ</t>
    </rPh>
    <rPh sb="107" eb="109">
      <t>キュウスイ</t>
    </rPh>
    <rPh sb="109" eb="111">
      <t>ゲンカ</t>
    </rPh>
    <rPh sb="112" eb="114">
      <t>ルイジ</t>
    </rPh>
    <rPh sb="114" eb="116">
      <t>ダンタイ</t>
    </rPh>
    <rPh sb="117" eb="118">
      <t>クラ</t>
    </rPh>
    <rPh sb="119" eb="120">
      <t>タカ</t>
    </rPh>
    <rPh sb="121" eb="123">
      <t>ケイコウ</t>
    </rPh>
    <rPh sb="129" eb="131">
      <t>アイツ</t>
    </rPh>
    <rPh sb="132" eb="136">
      <t>シンキセツゾク</t>
    </rPh>
    <rPh sb="139" eb="140">
      <t>ユウ</t>
    </rPh>
    <rPh sb="153" eb="155">
      <t>イッテイ</t>
    </rPh>
    <rPh sb="155" eb="157">
      <t>テイド</t>
    </rPh>
    <rPh sb="168" eb="170">
      <t>イジョウ</t>
    </rPh>
    <rPh sb="173" eb="175">
      <t>ルイジ</t>
    </rPh>
    <rPh sb="175" eb="177">
      <t>ダンタイ</t>
    </rPh>
    <rPh sb="178" eb="179">
      <t>オオム</t>
    </rPh>
    <rPh sb="180" eb="183">
      <t>ドウテイド</t>
    </rPh>
    <rPh sb="184" eb="186">
      <t>ケイエイ</t>
    </rPh>
    <rPh sb="186" eb="188">
      <t>ジョウキョウ</t>
    </rPh>
    <rPh sb="195" eb="197">
      <t>キュウスイ</t>
    </rPh>
    <rPh sb="197" eb="199">
      <t>シュウエキ</t>
    </rPh>
    <rPh sb="200" eb="202">
      <t>ヒヨウ</t>
    </rPh>
    <rPh sb="203" eb="204">
      <t>マカナ</t>
    </rPh>
    <rPh sb="211" eb="213">
      <t>イゼン</t>
    </rPh>
    <rPh sb="216" eb="217">
      <t>キビ</t>
    </rPh>
    <rPh sb="219" eb="221">
      <t>ケイエイ</t>
    </rPh>
    <rPh sb="221" eb="223">
      <t>ジョウキョウ</t>
    </rPh>
    <rPh sb="224" eb="225">
      <t>ツヅ</t>
    </rPh>
    <rPh sb="230" eb="232">
      <t>テイキ</t>
    </rPh>
    <rPh sb="232" eb="233">
      <t>テキ</t>
    </rPh>
    <rPh sb="234" eb="236">
      <t>リョウキン</t>
    </rPh>
    <rPh sb="236" eb="238">
      <t>カイテイ</t>
    </rPh>
    <rPh sb="243" eb="247">
      <t>ケイヒセツゲン</t>
    </rPh>
    <rPh sb="248" eb="250">
      <t>テキセイ</t>
    </rPh>
    <rPh sb="250" eb="252">
      <t>キボ</t>
    </rPh>
    <rPh sb="254" eb="256">
      <t>カンロ</t>
    </rPh>
    <rPh sb="257" eb="259">
      <t>キキ</t>
    </rPh>
    <rPh sb="259" eb="260">
      <t>トウ</t>
    </rPh>
    <rPh sb="261" eb="263">
      <t>コウシン</t>
    </rPh>
    <rPh sb="266" eb="268">
      <t>ケイエイ</t>
    </rPh>
    <rPh sb="268" eb="270">
      <t>コウリツ</t>
    </rPh>
    <rPh sb="271" eb="273">
      <t>コウジョウ</t>
    </rPh>
    <rPh sb="274" eb="275">
      <t>ハカ</t>
    </rPh>
    <rPh sb="279" eb="281">
      <t>ヒツヨウ</t>
    </rPh>
    <phoneticPr fontId="4"/>
  </si>
  <si>
    <t>　本町の簡易水道は、現在の規模になってからの供用年数が浅く、管路も比較的新しいため、有収率も高い水準を維持している。しかし近年は漏水事故も増える傾向にあり、長寿命化、適切な修繕を継続しつつ、計画的な機器・管路の更新を行っていく必要がある。</t>
    <rPh sb="1" eb="3">
      <t>ホンチョウ</t>
    </rPh>
    <rPh sb="4" eb="8">
      <t>カンイスイドウ</t>
    </rPh>
    <rPh sb="10" eb="12">
      <t>ゲンザイ</t>
    </rPh>
    <rPh sb="13" eb="15">
      <t>キボ</t>
    </rPh>
    <rPh sb="22" eb="24">
      <t>キョウヨウ</t>
    </rPh>
    <rPh sb="44" eb="45">
      <t>リツ</t>
    </rPh>
    <phoneticPr fontId="4"/>
  </si>
  <si>
    <t>　簡易水道の供用地域は、主に農村地域であり農業用水としての利用が多いことから、人口減少による有収水量の減少は比較的緩やかに推移する見通しであるものの、収益的収支は将来においても赤字が継続する見込みであり、短期・一時的な経営改善は見込めても将来にわたって現状の健全性、効率性を維持していくことは困難である。このような将来の厳しい経営状況を正確に認識した上で、一般会計からの繰入れや定期的な料金改定による収入の確保、職員の適正配置や事務事業の効率化等による経費節減、新技術、適正規模を勘案した機器等の更新など、絶え間ない経営努力を継続して行っていく。</t>
    <rPh sb="1" eb="5">
      <t>カンイスイドウ</t>
    </rPh>
    <rPh sb="6" eb="8">
      <t>キョウヨウ</t>
    </rPh>
    <rPh sb="8" eb="10">
      <t>チイキ</t>
    </rPh>
    <rPh sb="12" eb="13">
      <t>オモ</t>
    </rPh>
    <rPh sb="14" eb="16">
      <t>ノウソン</t>
    </rPh>
    <rPh sb="16" eb="18">
      <t>チイキ</t>
    </rPh>
    <rPh sb="21" eb="23">
      <t>ノウギョウ</t>
    </rPh>
    <rPh sb="23" eb="25">
      <t>ヨウスイ</t>
    </rPh>
    <rPh sb="29" eb="31">
      <t>リヨウ</t>
    </rPh>
    <rPh sb="32" eb="33">
      <t>オオ</t>
    </rPh>
    <rPh sb="39" eb="41">
      <t>ジンコウ</t>
    </rPh>
    <rPh sb="41" eb="43">
      <t>ゲンショウ</t>
    </rPh>
    <rPh sb="46" eb="47">
      <t>ユウ</t>
    </rPh>
    <rPh sb="47" eb="48">
      <t>シュウ</t>
    </rPh>
    <rPh sb="48" eb="50">
      <t>スイリョウ</t>
    </rPh>
    <rPh sb="51" eb="53">
      <t>ゲンショウ</t>
    </rPh>
    <rPh sb="54" eb="57">
      <t>ヒカクテキ</t>
    </rPh>
    <rPh sb="57" eb="58">
      <t>ユル</t>
    </rPh>
    <rPh sb="61" eb="63">
      <t>スイイ</t>
    </rPh>
    <rPh sb="65" eb="67">
      <t>ミトオ</t>
    </rPh>
    <rPh sb="75" eb="77">
      <t>シュウエキ</t>
    </rPh>
    <rPh sb="77" eb="78">
      <t>テキ</t>
    </rPh>
    <rPh sb="78" eb="80">
      <t>シュウシ</t>
    </rPh>
    <rPh sb="81" eb="83">
      <t>ショウライ</t>
    </rPh>
    <rPh sb="88" eb="90">
      <t>アカジ</t>
    </rPh>
    <rPh sb="91" eb="93">
      <t>ケイゾク</t>
    </rPh>
    <rPh sb="95" eb="97">
      <t>ミコミ</t>
    </rPh>
    <rPh sb="102" eb="104">
      <t>タンキ</t>
    </rPh>
    <rPh sb="105" eb="107">
      <t>イチジ</t>
    </rPh>
    <rPh sb="107" eb="108">
      <t>テキ</t>
    </rPh>
    <rPh sb="109" eb="111">
      <t>ケイエイ</t>
    </rPh>
    <rPh sb="111" eb="113">
      <t>カイゼン</t>
    </rPh>
    <rPh sb="114" eb="116">
      <t>ミコ</t>
    </rPh>
    <rPh sb="119" eb="121">
      <t>ショウライ</t>
    </rPh>
    <rPh sb="126" eb="128">
      <t>ゲンジョウ</t>
    </rPh>
    <rPh sb="129" eb="132">
      <t>ケンゼンセイ</t>
    </rPh>
    <rPh sb="133" eb="136">
      <t>コウリツセイ</t>
    </rPh>
    <rPh sb="137" eb="139">
      <t>イジ</t>
    </rPh>
    <rPh sb="146" eb="148">
      <t>コンナン</t>
    </rPh>
    <rPh sb="157" eb="159">
      <t>ショウライ</t>
    </rPh>
    <rPh sb="160" eb="161">
      <t>キビ</t>
    </rPh>
    <rPh sb="163" eb="165">
      <t>ケイエイ</t>
    </rPh>
    <rPh sb="165" eb="167">
      <t>ジョウキョウ</t>
    </rPh>
    <rPh sb="168" eb="170">
      <t>セイカク</t>
    </rPh>
    <rPh sb="171" eb="173">
      <t>ニンシキ</t>
    </rPh>
    <rPh sb="175" eb="176">
      <t>ウエ</t>
    </rPh>
    <rPh sb="178" eb="182">
      <t>イッパンカイケイ</t>
    </rPh>
    <rPh sb="185" eb="187">
      <t>クリイ</t>
    </rPh>
    <rPh sb="189" eb="192">
      <t>テイキテキ</t>
    </rPh>
    <rPh sb="193" eb="195">
      <t>リョウキン</t>
    </rPh>
    <rPh sb="195" eb="197">
      <t>カイテイ</t>
    </rPh>
    <rPh sb="200" eb="202">
      <t>シュウニュウ</t>
    </rPh>
    <rPh sb="203" eb="205">
      <t>カクホ</t>
    </rPh>
    <rPh sb="206" eb="208">
      <t>ショクイン</t>
    </rPh>
    <rPh sb="209" eb="211">
      <t>テキセイ</t>
    </rPh>
    <rPh sb="211" eb="213">
      <t>ハイチ</t>
    </rPh>
    <rPh sb="214" eb="218">
      <t>ジムジギョウ</t>
    </rPh>
    <rPh sb="219" eb="222">
      <t>コウリツカ</t>
    </rPh>
    <rPh sb="222" eb="223">
      <t>トウ</t>
    </rPh>
    <rPh sb="226" eb="228">
      <t>ケイヒ</t>
    </rPh>
    <rPh sb="228" eb="230">
      <t>セツゲン</t>
    </rPh>
    <rPh sb="231" eb="234">
      <t>シンギジュツ</t>
    </rPh>
    <rPh sb="235" eb="237">
      <t>テキセイ</t>
    </rPh>
    <rPh sb="237" eb="239">
      <t>キボ</t>
    </rPh>
    <rPh sb="240" eb="242">
      <t>カンアン</t>
    </rPh>
    <rPh sb="244" eb="246">
      <t>キキ</t>
    </rPh>
    <rPh sb="246" eb="247">
      <t>トウ</t>
    </rPh>
    <rPh sb="248" eb="250">
      <t>コウシン</t>
    </rPh>
    <rPh sb="253" eb="254">
      <t>タ</t>
    </rPh>
    <rPh sb="255" eb="256">
      <t>マ</t>
    </rPh>
    <rPh sb="258" eb="260">
      <t>ケイエイ</t>
    </rPh>
    <rPh sb="260" eb="262">
      <t>ドリョク</t>
    </rPh>
    <rPh sb="263" eb="265">
      <t>ケイゾク</t>
    </rPh>
    <rPh sb="267" eb="26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</si>
</sst>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0.22</c:v>
                </c:pt>
                <c:pt idx="1">
                  <c:v>0.01</c:v>
                </c:pt>
                <c:pt idx="2">
                  <c:v>0.08</c:v>
                </c:pt>
                <c:pt idx="3" formatCode="#,##0.00;&quot;△&quot;#,##0.00">
                  <c:v>0</c:v>
                </c:pt>
                <c:pt idx="4" formatCode="#,##0.00;&quot;△&quot;#,##0.00">
                  <c:v>0</c:v>
                </c:pt>
              </c:numCache>
            </c:numRef>
          </c:val>
          <c:extLst>
            <c:ext xmlns:c16="http://schemas.microsoft.com/office/drawing/2014/chart" uri="{C3380CC4-5D6E-409C-BE32-E72D297353CC}">
              <c16:uniqueId val="{00000000-EE32-4463-AE57-74F6E7AA2FB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EE32-4463-AE57-74F6E7AA2FB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21.95</c:v>
                </c:pt>
                <c:pt idx="1">
                  <c:v>20.95</c:v>
                </c:pt>
                <c:pt idx="2">
                  <c:v>22.76</c:v>
                </c:pt>
                <c:pt idx="3">
                  <c:v>24.96</c:v>
                </c:pt>
                <c:pt idx="4">
                  <c:v>25.72</c:v>
                </c:pt>
              </c:numCache>
            </c:numRef>
          </c:val>
          <c:extLst>
            <c:ext xmlns:c16="http://schemas.microsoft.com/office/drawing/2014/chart" uri="{C3380CC4-5D6E-409C-BE32-E72D297353CC}">
              <c16:uniqueId val="{00000000-A257-4251-AF86-8460816A783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A257-4251-AF86-8460816A783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90.47</c:v>
                </c:pt>
                <c:pt idx="1">
                  <c:v>94.73</c:v>
                </c:pt>
                <c:pt idx="2">
                  <c:v>94.73</c:v>
                </c:pt>
                <c:pt idx="3">
                  <c:v>94.15</c:v>
                </c:pt>
                <c:pt idx="4">
                  <c:v>93.58</c:v>
                </c:pt>
              </c:numCache>
            </c:numRef>
          </c:val>
          <c:extLst>
            <c:ext xmlns:c16="http://schemas.microsoft.com/office/drawing/2014/chart" uri="{C3380CC4-5D6E-409C-BE32-E72D297353CC}">
              <c16:uniqueId val="{00000000-0E0F-4A77-9D71-F86824B4265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0E0F-4A77-9D71-F86824B4265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65.510000000000005</c:v>
                </c:pt>
                <c:pt idx="1">
                  <c:v>65.34</c:v>
                </c:pt>
                <c:pt idx="2">
                  <c:v>60.77</c:v>
                </c:pt>
                <c:pt idx="3">
                  <c:v>59.77</c:v>
                </c:pt>
                <c:pt idx="4">
                  <c:v>61.51</c:v>
                </c:pt>
              </c:numCache>
            </c:numRef>
          </c:val>
          <c:extLst>
            <c:ext xmlns:c16="http://schemas.microsoft.com/office/drawing/2014/chart" uri="{C3380CC4-5D6E-409C-BE32-E72D297353CC}">
              <c16:uniqueId val="{00000000-A01B-4C59-B07C-2EA27AB3059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A01B-4C59-B07C-2EA27AB3059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A3-4353-9385-F307458E4CF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A3-4353-9385-F307458E4CF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FB-476C-8791-99D24998F40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FB-476C-8791-99D24998F40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99-421F-A8B5-B1FD6050214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99-421F-A8B5-B1FD6050214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5A-4A96-B6C7-FC0E4EB9C9D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5A-4A96-B6C7-FC0E4EB9C9D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1442.51</c:v>
                </c:pt>
                <c:pt idx="1">
                  <c:v>1394.7</c:v>
                </c:pt>
                <c:pt idx="2">
                  <c:v>1267.17</c:v>
                </c:pt>
                <c:pt idx="3">
                  <c:v>1102.3</c:v>
                </c:pt>
                <c:pt idx="4">
                  <c:v>1028.4000000000001</c:v>
                </c:pt>
              </c:numCache>
            </c:numRef>
          </c:val>
          <c:extLst>
            <c:ext xmlns:c16="http://schemas.microsoft.com/office/drawing/2014/chart" uri="{C3380CC4-5D6E-409C-BE32-E72D297353CC}">
              <c16:uniqueId val="{00000000-A999-4962-8A1A-8F3285B9607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A999-4962-8A1A-8F3285B9607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45.26</c:v>
                </c:pt>
                <c:pt idx="1">
                  <c:v>49.58</c:v>
                </c:pt>
                <c:pt idx="2">
                  <c:v>45.36</c:v>
                </c:pt>
                <c:pt idx="3">
                  <c:v>49.18</c:v>
                </c:pt>
                <c:pt idx="4">
                  <c:v>46.97</c:v>
                </c:pt>
              </c:numCache>
            </c:numRef>
          </c:val>
          <c:extLst>
            <c:ext xmlns:c16="http://schemas.microsoft.com/office/drawing/2014/chart" uri="{C3380CC4-5D6E-409C-BE32-E72D297353CC}">
              <c16:uniqueId val="{00000000-EA59-449C-90A3-880EAE67AED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EA59-449C-90A3-880EAE67AED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417.3</c:v>
                </c:pt>
                <c:pt idx="1">
                  <c:v>382.87</c:v>
                </c:pt>
                <c:pt idx="2">
                  <c:v>403.12</c:v>
                </c:pt>
                <c:pt idx="3">
                  <c:v>367.56</c:v>
                </c:pt>
                <c:pt idx="4">
                  <c:v>374.57</c:v>
                </c:pt>
              </c:numCache>
            </c:numRef>
          </c:val>
          <c:extLst>
            <c:ext xmlns:c16="http://schemas.microsoft.com/office/drawing/2014/chart" uri="{C3380CC4-5D6E-409C-BE32-E72D297353CC}">
              <c16:uniqueId val="{00000000-7740-420E-87C4-99D9AE674DE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7740-420E-87C4-99D9AE674DE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本別町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6545</v>
      </c>
      <c r="AM8" s="60"/>
      <c r="AN8" s="60"/>
      <c r="AO8" s="60"/>
      <c r="AP8" s="60"/>
      <c r="AQ8" s="60"/>
      <c r="AR8" s="60"/>
      <c r="AS8" s="60"/>
      <c r="AT8" s="36">
        <f>データ!$S$6</f>
        <v>391.91</v>
      </c>
      <c r="AU8" s="36"/>
      <c r="AV8" s="36"/>
      <c r="AW8" s="36"/>
      <c r="AX8" s="36"/>
      <c r="AY8" s="36"/>
      <c r="AZ8" s="36"/>
      <c r="BA8" s="36"/>
      <c r="BB8" s="36">
        <f>データ!$T$6</f>
        <v>16.7</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16.98</v>
      </c>
      <c r="Q10" s="36"/>
      <c r="R10" s="36"/>
      <c r="S10" s="36"/>
      <c r="T10" s="36"/>
      <c r="U10" s="36"/>
      <c r="V10" s="36"/>
      <c r="W10" s="60">
        <f>データ!$Q$6</f>
        <v>5121</v>
      </c>
      <c r="X10" s="60"/>
      <c r="Y10" s="60"/>
      <c r="Z10" s="60"/>
      <c r="AA10" s="60"/>
      <c r="AB10" s="60"/>
      <c r="AC10" s="60"/>
      <c r="AD10" s="2"/>
      <c r="AE10" s="2"/>
      <c r="AF10" s="2"/>
      <c r="AG10" s="2"/>
      <c r="AH10" s="2"/>
      <c r="AI10" s="2"/>
      <c r="AJ10" s="2"/>
      <c r="AK10" s="2"/>
      <c r="AL10" s="60">
        <f>データ!$U$6</f>
        <v>1104</v>
      </c>
      <c r="AM10" s="60"/>
      <c r="AN10" s="60"/>
      <c r="AO10" s="60"/>
      <c r="AP10" s="60"/>
      <c r="AQ10" s="60"/>
      <c r="AR10" s="60"/>
      <c r="AS10" s="60"/>
      <c r="AT10" s="36">
        <f>データ!$V$6</f>
        <v>95.31</v>
      </c>
      <c r="AU10" s="36"/>
      <c r="AV10" s="36"/>
      <c r="AW10" s="36"/>
      <c r="AX10" s="36"/>
      <c r="AY10" s="36"/>
      <c r="AZ10" s="36"/>
      <c r="BA10" s="36"/>
      <c r="BB10" s="36">
        <f>データ!$W$6</f>
        <v>11.58</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117</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118</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41</v>
      </c>
      <c r="O85" s="13" t="str">
        <f>データ!EN6</f>
        <v>【0.58】</v>
      </c>
    </row>
  </sheetData>
  <sheetProtection algorithmName="SHA-512" hashValue="A3JX3eRFPhlNogidyYGhT2ssVmJcC+y2Kc25qlfMM5mdUNuqXBGFn8vyM05MdFV/I/5S+YwDenZ+j8gA1reWWQ==" saltValue="A0btzM5Z4GbhG4r9rtK7S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16462</v>
      </c>
      <c r="D6" s="20">
        <f t="shared" si="3"/>
        <v>47</v>
      </c>
      <c r="E6" s="20">
        <f t="shared" si="3"/>
        <v>1</v>
      </c>
      <c r="F6" s="20">
        <f t="shared" si="3"/>
        <v>0</v>
      </c>
      <c r="G6" s="20">
        <f t="shared" si="3"/>
        <v>0</v>
      </c>
      <c r="H6" s="20" t="str">
        <f t="shared" si="3"/>
        <v>北海道　本別町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16.98</v>
      </c>
      <c r="Q6" s="21">
        <f t="shared" si="3"/>
        <v>5121</v>
      </c>
      <c r="R6" s="21">
        <f t="shared" si="3"/>
        <v>6545</v>
      </c>
      <c r="S6" s="21">
        <f t="shared" si="3"/>
        <v>391.91</v>
      </c>
      <c r="T6" s="21">
        <f t="shared" si="3"/>
        <v>16.7</v>
      </c>
      <c r="U6" s="21">
        <f t="shared" si="3"/>
        <v>1104</v>
      </c>
      <c r="V6" s="21">
        <f t="shared" si="3"/>
        <v>95.31</v>
      </c>
      <c r="W6" s="21">
        <f t="shared" si="3"/>
        <v>11.58</v>
      </c>
      <c r="X6" s="22">
        <f>IF(X7="",NA(),X7)</f>
        <v>65.510000000000005</v>
      </c>
      <c r="Y6" s="22">
        <f t="shared" ref="Y6:AG6" si="4">IF(Y7="",NA(),Y7)</f>
        <v>65.34</v>
      </c>
      <c r="Z6" s="22">
        <f t="shared" si="4"/>
        <v>60.77</v>
      </c>
      <c r="AA6" s="22">
        <f t="shared" si="4"/>
        <v>59.77</v>
      </c>
      <c r="AB6" s="22">
        <f t="shared" si="4"/>
        <v>61.51</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1442.51</v>
      </c>
      <c r="BF6" s="22">
        <f t="shared" ref="BF6:BN6" si="7">IF(BF7="",NA(),BF7)</f>
        <v>1394.7</v>
      </c>
      <c r="BG6" s="22">
        <f t="shared" si="7"/>
        <v>1267.17</v>
      </c>
      <c r="BH6" s="22">
        <f t="shared" si="7"/>
        <v>1102.3</v>
      </c>
      <c r="BI6" s="22">
        <f t="shared" si="7"/>
        <v>1028.4000000000001</v>
      </c>
      <c r="BJ6" s="22">
        <f t="shared" si="7"/>
        <v>1302.33</v>
      </c>
      <c r="BK6" s="22">
        <f t="shared" si="7"/>
        <v>1274.21</v>
      </c>
      <c r="BL6" s="22">
        <f t="shared" si="7"/>
        <v>1183.92</v>
      </c>
      <c r="BM6" s="22">
        <f t="shared" si="7"/>
        <v>1128.72</v>
      </c>
      <c r="BN6" s="22">
        <f t="shared" si="7"/>
        <v>1125.25</v>
      </c>
      <c r="BO6" s="21" t="str">
        <f>IF(BO7="","",IF(BO7="-","【-】","【"&amp;SUBSTITUTE(TEXT(BO7,"#,##0.00"),"-","△")&amp;"】"))</f>
        <v>【940.88】</v>
      </c>
      <c r="BP6" s="22">
        <f>IF(BP7="",NA(),BP7)</f>
        <v>45.26</v>
      </c>
      <c r="BQ6" s="22">
        <f t="shared" ref="BQ6:BY6" si="8">IF(BQ7="",NA(),BQ7)</f>
        <v>49.58</v>
      </c>
      <c r="BR6" s="22">
        <f t="shared" si="8"/>
        <v>45.36</v>
      </c>
      <c r="BS6" s="22">
        <f t="shared" si="8"/>
        <v>49.18</v>
      </c>
      <c r="BT6" s="22">
        <f t="shared" si="8"/>
        <v>46.97</v>
      </c>
      <c r="BU6" s="22">
        <f t="shared" si="8"/>
        <v>40.89</v>
      </c>
      <c r="BV6" s="22">
        <f t="shared" si="8"/>
        <v>41.25</v>
      </c>
      <c r="BW6" s="22">
        <f t="shared" si="8"/>
        <v>42.5</v>
      </c>
      <c r="BX6" s="22">
        <f t="shared" si="8"/>
        <v>41.84</v>
      </c>
      <c r="BY6" s="22">
        <f t="shared" si="8"/>
        <v>41.44</v>
      </c>
      <c r="BZ6" s="21" t="str">
        <f>IF(BZ7="","",IF(BZ7="-","【-】","【"&amp;SUBSTITUTE(TEXT(BZ7,"#,##0.00"),"-","△")&amp;"】"))</f>
        <v>【54.59】</v>
      </c>
      <c r="CA6" s="22">
        <f>IF(CA7="",NA(),CA7)</f>
        <v>417.3</v>
      </c>
      <c r="CB6" s="22">
        <f t="shared" ref="CB6:CJ6" si="9">IF(CB7="",NA(),CB7)</f>
        <v>382.87</v>
      </c>
      <c r="CC6" s="22">
        <f t="shared" si="9"/>
        <v>403.12</v>
      </c>
      <c r="CD6" s="22">
        <f t="shared" si="9"/>
        <v>367.56</v>
      </c>
      <c r="CE6" s="22">
        <f t="shared" si="9"/>
        <v>374.57</v>
      </c>
      <c r="CF6" s="22">
        <f t="shared" si="9"/>
        <v>383.2</v>
      </c>
      <c r="CG6" s="22">
        <f t="shared" si="9"/>
        <v>383.25</v>
      </c>
      <c r="CH6" s="22">
        <f t="shared" si="9"/>
        <v>377.72</v>
      </c>
      <c r="CI6" s="22">
        <f t="shared" si="9"/>
        <v>390.47</v>
      </c>
      <c r="CJ6" s="22">
        <f t="shared" si="9"/>
        <v>403.61</v>
      </c>
      <c r="CK6" s="21" t="str">
        <f>IF(CK7="","",IF(CK7="-","【-】","【"&amp;SUBSTITUTE(TEXT(CK7,"#,##0.00"),"-","△")&amp;"】"))</f>
        <v>【301.20】</v>
      </c>
      <c r="CL6" s="22">
        <f>IF(CL7="",NA(),CL7)</f>
        <v>21.95</v>
      </c>
      <c r="CM6" s="22">
        <f t="shared" ref="CM6:CU6" si="10">IF(CM7="",NA(),CM7)</f>
        <v>20.95</v>
      </c>
      <c r="CN6" s="22">
        <f t="shared" si="10"/>
        <v>22.76</v>
      </c>
      <c r="CO6" s="22">
        <f t="shared" si="10"/>
        <v>24.96</v>
      </c>
      <c r="CP6" s="22">
        <f t="shared" si="10"/>
        <v>25.72</v>
      </c>
      <c r="CQ6" s="22">
        <f t="shared" si="10"/>
        <v>47.95</v>
      </c>
      <c r="CR6" s="22">
        <f t="shared" si="10"/>
        <v>48.26</v>
      </c>
      <c r="CS6" s="22">
        <f t="shared" si="10"/>
        <v>48.01</v>
      </c>
      <c r="CT6" s="22">
        <f t="shared" si="10"/>
        <v>49.08</v>
      </c>
      <c r="CU6" s="22">
        <f t="shared" si="10"/>
        <v>51.46</v>
      </c>
      <c r="CV6" s="21" t="str">
        <f>IF(CV7="","",IF(CV7="-","【-】","【"&amp;SUBSTITUTE(TEXT(CV7,"#,##0.00"),"-","△")&amp;"】"))</f>
        <v>【56.42】</v>
      </c>
      <c r="CW6" s="22">
        <f>IF(CW7="",NA(),CW7)</f>
        <v>90.47</v>
      </c>
      <c r="CX6" s="22">
        <f t="shared" ref="CX6:DF6" si="11">IF(CX7="",NA(),CX7)</f>
        <v>94.73</v>
      </c>
      <c r="CY6" s="22">
        <f t="shared" si="11"/>
        <v>94.73</v>
      </c>
      <c r="CZ6" s="22">
        <f t="shared" si="11"/>
        <v>94.15</v>
      </c>
      <c r="DA6" s="22">
        <f t="shared" si="11"/>
        <v>93.58</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0.22</v>
      </c>
      <c r="EE6" s="22">
        <f t="shared" ref="EE6:EM6" si="14">IF(EE7="",NA(),EE7)</f>
        <v>0.01</v>
      </c>
      <c r="EF6" s="22">
        <f t="shared" si="14"/>
        <v>0.08</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16462</v>
      </c>
      <c r="D7" s="24">
        <v>47</v>
      </c>
      <c r="E7" s="24">
        <v>1</v>
      </c>
      <c r="F7" s="24">
        <v>0</v>
      </c>
      <c r="G7" s="24">
        <v>0</v>
      </c>
      <c r="H7" s="24" t="s">
        <v>96</v>
      </c>
      <c r="I7" s="24" t="s">
        <v>97</v>
      </c>
      <c r="J7" s="24" t="s">
        <v>98</v>
      </c>
      <c r="K7" s="24" t="s">
        <v>99</v>
      </c>
      <c r="L7" s="24" t="s">
        <v>100</v>
      </c>
      <c r="M7" s="24" t="s">
        <v>101</v>
      </c>
      <c r="N7" s="25" t="s">
        <v>102</v>
      </c>
      <c r="O7" s="25" t="s">
        <v>103</v>
      </c>
      <c r="P7" s="25">
        <v>16.98</v>
      </c>
      <c r="Q7" s="25">
        <v>5121</v>
      </c>
      <c r="R7" s="25">
        <v>6545</v>
      </c>
      <c r="S7" s="25">
        <v>391.91</v>
      </c>
      <c r="T7" s="25">
        <v>16.7</v>
      </c>
      <c r="U7" s="25">
        <v>1104</v>
      </c>
      <c r="V7" s="25">
        <v>95.31</v>
      </c>
      <c r="W7" s="25">
        <v>11.58</v>
      </c>
      <c r="X7" s="25">
        <v>65.510000000000005</v>
      </c>
      <c r="Y7" s="25">
        <v>65.34</v>
      </c>
      <c r="Z7" s="25">
        <v>60.77</v>
      </c>
      <c r="AA7" s="25">
        <v>59.77</v>
      </c>
      <c r="AB7" s="25">
        <v>61.51</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1442.51</v>
      </c>
      <c r="BF7" s="25">
        <v>1394.7</v>
      </c>
      <c r="BG7" s="25">
        <v>1267.17</v>
      </c>
      <c r="BH7" s="25">
        <v>1102.3</v>
      </c>
      <c r="BI7" s="25">
        <v>1028.4000000000001</v>
      </c>
      <c r="BJ7" s="25">
        <v>1302.33</v>
      </c>
      <c r="BK7" s="25">
        <v>1274.21</v>
      </c>
      <c r="BL7" s="25">
        <v>1183.92</v>
      </c>
      <c r="BM7" s="25">
        <v>1128.72</v>
      </c>
      <c r="BN7" s="25">
        <v>1125.25</v>
      </c>
      <c r="BO7" s="25">
        <v>940.88</v>
      </c>
      <c r="BP7" s="25">
        <v>45.26</v>
      </c>
      <c r="BQ7" s="25">
        <v>49.58</v>
      </c>
      <c r="BR7" s="25">
        <v>45.36</v>
      </c>
      <c r="BS7" s="25">
        <v>49.18</v>
      </c>
      <c r="BT7" s="25">
        <v>46.97</v>
      </c>
      <c r="BU7" s="25">
        <v>40.89</v>
      </c>
      <c r="BV7" s="25">
        <v>41.25</v>
      </c>
      <c r="BW7" s="25">
        <v>42.5</v>
      </c>
      <c r="BX7" s="25">
        <v>41.84</v>
      </c>
      <c r="BY7" s="25">
        <v>41.44</v>
      </c>
      <c r="BZ7" s="25">
        <v>54.59</v>
      </c>
      <c r="CA7" s="25">
        <v>417.3</v>
      </c>
      <c r="CB7" s="25">
        <v>382.87</v>
      </c>
      <c r="CC7" s="25">
        <v>403.12</v>
      </c>
      <c r="CD7" s="25">
        <v>367.56</v>
      </c>
      <c r="CE7" s="25">
        <v>374.57</v>
      </c>
      <c r="CF7" s="25">
        <v>383.2</v>
      </c>
      <c r="CG7" s="25">
        <v>383.25</v>
      </c>
      <c r="CH7" s="25">
        <v>377.72</v>
      </c>
      <c r="CI7" s="25">
        <v>390.47</v>
      </c>
      <c r="CJ7" s="25">
        <v>403.61</v>
      </c>
      <c r="CK7" s="25">
        <v>301.2</v>
      </c>
      <c r="CL7" s="25">
        <v>21.95</v>
      </c>
      <c r="CM7" s="25">
        <v>20.95</v>
      </c>
      <c r="CN7" s="25">
        <v>22.76</v>
      </c>
      <c r="CO7" s="25">
        <v>24.96</v>
      </c>
      <c r="CP7" s="25">
        <v>25.72</v>
      </c>
      <c r="CQ7" s="25">
        <v>47.95</v>
      </c>
      <c r="CR7" s="25">
        <v>48.26</v>
      </c>
      <c r="CS7" s="25">
        <v>48.01</v>
      </c>
      <c r="CT7" s="25">
        <v>49.08</v>
      </c>
      <c r="CU7" s="25">
        <v>51.46</v>
      </c>
      <c r="CV7" s="25">
        <v>56.42</v>
      </c>
      <c r="CW7" s="25">
        <v>90.47</v>
      </c>
      <c r="CX7" s="25">
        <v>94.73</v>
      </c>
      <c r="CY7" s="25">
        <v>94.73</v>
      </c>
      <c r="CZ7" s="25">
        <v>94.15</v>
      </c>
      <c r="DA7" s="25">
        <v>93.58</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0.22</v>
      </c>
      <c r="EE7" s="25">
        <v>0.01</v>
      </c>
      <c r="EF7" s="25">
        <v>0.08</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114</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2023-01-19T08:53:27Z</cp:lastPrinted>
  <dcterms:created xsi:type="dcterms:W3CDTF">2022-12-01T01:08:44Z</dcterms:created>
  <dcterms:modified xsi:type="dcterms:W3CDTF">2023-01-19T10:54:45Z</dcterms:modified>
  <cp:category/>
</cp:coreProperties>
</file>