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 財政\300 公営企業\通知・報告\R4\未　R5.1.13 【照会1.20〆各課対応】公営企業に係る経営比較分析表（令和3年度決算）の分析等について\提出（病院・建水分）\"/>
    </mc:Choice>
  </mc:AlternateContent>
  <workbookProtection workbookAlgorithmName="SHA-512" workbookHashValue="vEcC1izYpbjQ6MX13pa5w3I2wGIWVZSk3vx/W4uhGi9mK2E57xuNUBkjUArtHnp6jRZmpvQcnMrr2tbIwxyBHQ==" workbookSaltValue="tCK6ev04GJk8zF1yJDOyX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<sst xmlns="http://schemas.openxmlformats.org/spreadsheetml/2006/main" count="236" uniqueCount="120">
  <si>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</si>
  <si>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</si>
  <si>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</si>
  <si>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</si>
  <si>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</si>
  <si>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</si>
  <si>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</si>
  <si>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</si>
  <si>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</si>
  <si>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</si>
  <si>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</si>
  <si>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</si>
  <si>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</si>
  <si>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</si>
  <si>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</si>
  <si>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</si>
  <si>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</si>
  <si>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</si>
  <si>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</si>
  <si>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</si>
  <si>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</si>
  <si>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</si>
  <si>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</si>
  <si>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</si>
  <si>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</si>
  <si>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</si>
  <si>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</si>
  <si>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</si>
  <si>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</si>
  <si>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</si>
  <si>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</si>
  <si>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</si>
  <si>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</si>
  <si>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</si>
  <si>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</si>
  <si>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</si>
  <si>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</si>
  <si>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</si>
  <si>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</si>
  <si>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</si>
  <si>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</si>
  <si>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</si>
  <si>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</si>
  <si>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</si>
  <si>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</si>
  <si>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</si>
  <si>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</si>
  <si>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</si>
  <si>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</si>
  <si>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</si>
  <si>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</si>
  <si>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</si>
  <si>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</si>
  <si>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</si>
  <si>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</si>
  <si>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</si>
  <si>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</si>
  <si>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</si>
  <si>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</si>
  <si>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</si>
  <si>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</si>
  <si>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</si>
  <si>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</si>
  <si>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</si>
  <si>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</si>
  <si>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</si>
  <si>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</si>
  <si>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</si>
  <si>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</si>
  <si>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</si>
  <si>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</si>
  <si>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</si>
  <si>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</si>
  <si>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</si>
  <si>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</si>
  <si>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</si>
  <si>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</si>
  <si>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</si>
  <si>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</si>
  <si>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</si>
  <si>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</si>
  <si>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</si>
  <si>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</si>
  <si>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</si>
  <si>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</si>
  <si>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</si>
  <si>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</si>
  <si>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</si>
  <si>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</si>
  <si>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</si>
  <si>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</si>
  <si>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</si>
  <si>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</si>
  <si>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</si>
  <si>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</si>
  <si>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</si>
  <si>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</si>
  <si>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</si>
  <si>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</si>
  <si>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</si>
  <si>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</si>
  <si>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</si>
  <si>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</si>
  <si>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</si>
  <si>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</si>
  <si>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</si>
  <si>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</si>
  <si>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</si>
  <si>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</si>
  <si>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</si>
  <si>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</si>
  <si>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</si>
  <si>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</si>
  <si>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</si>
  <si>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</si>
  <si>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</si>
  <si>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</si>
  <si>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企業債残高対事業規模比率は、計画的な建設改良事業による投資の平準化により徐々に減少してきているものの、依然として2000％を超えており、企業債償還金が膨大であることが、収益的収支比率、経費回収率の低さの最も大きな要因となっている。今後は企業債償還金の漸減に伴い、経営状況も徐々に改善していく見込みではあるものの、依然として厳しい経営状況は続いており、定期的な料金改定やさらなる経費節減、適正規模での管渠、機器等の更新など、経営効率を図っていく必要がある。</t>
    <rPh sb="1" eb="4">
      <t>キギョウサイ</t>
    </rPh>
    <rPh sb="4" eb="6">
      <t>ザンダカ</t>
    </rPh>
    <rPh sb="6" eb="7">
      <t>タイ</t>
    </rPh>
    <rPh sb="7" eb="9">
      <t>ジギョウ</t>
    </rPh>
    <rPh sb="9" eb="11">
      <t>キボ</t>
    </rPh>
    <rPh sb="11" eb="13">
      <t>ヒリツ</t>
    </rPh>
    <rPh sb="15" eb="18">
      <t>ケイカクテキ</t>
    </rPh>
    <rPh sb="19" eb="21">
      <t>ケンセツ</t>
    </rPh>
    <rPh sb="21" eb="23">
      <t>カイリョウ</t>
    </rPh>
    <rPh sb="23" eb="25">
      <t>ジギョウ</t>
    </rPh>
    <rPh sb="28" eb="30">
      <t>トウシ</t>
    </rPh>
    <rPh sb="31" eb="34">
      <t>ヘイジュンカ</t>
    </rPh>
    <rPh sb="37" eb="39">
      <t>ジョジョ</t>
    </rPh>
    <rPh sb="40" eb="42">
      <t>ゲンショウ</t>
    </rPh>
    <rPh sb="52" eb="54">
      <t>イゼン</t>
    </rPh>
    <rPh sb="63" eb="64">
      <t>コ</t>
    </rPh>
    <rPh sb="69" eb="72">
      <t>キギョウサイ</t>
    </rPh>
    <rPh sb="72" eb="75">
      <t>ショウカンキン</t>
    </rPh>
    <rPh sb="76" eb="78">
      <t>ボウダイ</t>
    </rPh>
    <rPh sb="85" eb="88">
      <t>シュウエキテキ</t>
    </rPh>
    <rPh sb="88" eb="92">
      <t>シュウシヒリツ</t>
    </rPh>
    <rPh sb="93" eb="95">
      <t>ケイヒ</t>
    </rPh>
    <rPh sb="95" eb="98">
      <t>カイシュウリツ</t>
    </rPh>
    <rPh sb="99" eb="100">
      <t>ヒク</t>
    </rPh>
    <rPh sb="102" eb="103">
      <t>モット</t>
    </rPh>
    <rPh sb="104" eb="105">
      <t>オオ</t>
    </rPh>
    <rPh sb="107" eb="109">
      <t>ヨウイン</t>
    </rPh>
    <rPh sb="116" eb="118">
      <t>コンゴ</t>
    </rPh>
    <rPh sb="119" eb="122">
      <t>キギョウサイ</t>
    </rPh>
    <rPh sb="122" eb="125">
      <t>ショウカンキン</t>
    </rPh>
    <rPh sb="126" eb="128">
      <t>ザンゲン</t>
    </rPh>
    <rPh sb="129" eb="130">
      <t>トモナ</t>
    </rPh>
    <rPh sb="132" eb="136">
      <t>ケイエイジョウキョウ</t>
    </rPh>
    <rPh sb="137" eb="139">
      <t>ジョジョ</t>
    </rPh>
    <rPh sb="140" eb="142">
      <t>カイゼン</t>
    </rPh>
    <rPh sb="146" eb="148">
      <t>ミコ</t>
    </rPh>
    <rPh sb="157" eb="159">
      <t>イゼン</t>
    </rPh>
    <rPh sb="162" eb="163">
      <t>キビ</t>
    </rPh>
    <rPh sb="165" eb="167">
      <t>ケイエイ</t>
    </rPh>
    <rPh sb="167" eb="169">
      <t>ジョウキョウ</t>
    </rPh>
    <rPh sb="170" eb="171">
      <t>ツヅ</t>
    </rPh>
    <rPh sb="176" eb="179">
      <t>テイキテキ</t>
    </rPh>
    <rPh sb="180" eb="182">
      <t>リョウキン</t>
    </rPh>
    <rPh sb="182" eb="184">
      <t>カイテイ</t>
    </rPh>
    <rPh sb="189" eb="193">
      <t>ケイヒセツゲン</t>
    </rPh>
    <rPh sb="194" eb="198">
      <t>テキセイキボ</t>
    </rPh>
    <rPh sb="200" eb="202">
      <t>カンキョ</t>
    </rPh>
    <rPh sb="203" eb="205">
      <t>キキ</t>
    </rPh>
    <rPh sb="205" eb="206">
      <t>トウ</t>
    </rPh>
    <rPh sb="207" eb="209">
      <t>コウシン</t>
    </rPh>
    <rPh sb="212" eb="214">
      <t>ケイエイ</t>
    </rPh>
    <rPh sb="214" eb="216">
      <t>コウリツ</t>
    </rPh>
    <rPh sb="217" eb="218">
      <t>ハカ</t>
    </rPh>
    <rPh sb="222" eb="224">
      <t>ヒツヨウ</t>
    </rPh>
    <phoneticPr fontId="4"/>
  </si>
  <si>
    <t>　施設稼働から30年以上経過し、機器・管渠の老朽化による影響が顕在化してくる時期である。今後は長寿命化、適切な修繕を継続しつつ、計画的な機器・管渠の更新を行っていく必要がある。</t>
    <rPh sb="1" eb="3">
      <t>シセツ</t>
    </rPh>
    <rPh sb="3" eb="5">
      <t>カドウ</t>
    </rPh>
    <rPh sb="9" eb="10">
      <t>ネン</t>
    </rPh>
    <rPh sb="10" eb="12">
      <t>イジョウ</t>
    </rPh>
    <rPh sb="12" eb="14">
      <t>ケイカ</t>
    </rPh>
    <rPh sb="16" eb="18">
      <t>キキ</t>
    </rPh>
    <rPh sb="19" eb="21">
      <t>カンキョ</t>
    </rPh>
    <rPh sb="22" eb="25">
      <t>ロウキュウカ</t>
    </rPh>
    <rPh sb="28" eb="30">
      <t>エイキョウ</t>
    </rPh>
    <rPh sb="31" eb="34">
      <t>ケンザイカ</t>
    </rPh>
    <rPh sb="38" eb="40">
      <t>ジキ</t>
    </rPh>
    <rPh sb="44" eb="46">
      <t>コンゴ</t>
    </rPh>
    <rPh sb="47" eb="51">
      <t>チョウジュミョウカ</t>
    </rPh>
    <rPh sb="52" eb="54">
      <t>テキセツ</t>
    </rPh>
    <rPh sb="55" eb="57">
      <t>シュウゼン</t>
    </rPh>
    <rPh sb="58" eb="60">
      <t>ケイゾク</t>
    </rPh>
    <rPh sb="64" eb="67">
      <t>ケイカクテキ</t>
    </rPh>
    <rPh sb="68" eb="70">
      <t>キキ</t>
    </rPh>
    <rPh sb="71" eb="73">
      <t>カンキョ</t>
    </rPh>
    <rPh sb="74" eb="76">
      <t>コウシン</t>
    </rPh>
    <rPh sb="77" eb="78">
      <t>オコナ</t>
    </rPh>
    <rPh sb="82" eb="84">
      <t>ヒツヨウ</t>
    </rPh>
    <phoneticPr fontId="4"/>
  </si>
  <si>
    <t>　人口減少による水需要の減少に伴い、汚水処理水量も減少していくことが確実と見込まれる状況において、収益的収支は将来においても赤字が継続する見込みであり、企業債償還金の減少による経営改善効果を見込んでも、将来にわたって適正な健全性、効率性を維持していくことは非常に困難である。このような将来の厳しい経営状況を正確に認識した上で、一般会計からの繰入れや定期的な料金改定による収入の確保、職員の適正配置や事務事業の効率化等による経費節減、新技術、適正規模を勘案した機器等の更新など、絶え間ない経営努力を継続して行っていく。</t>
    <rPh sb="1" eb="3">
      <t>ジンコウ</t>
    </rPh>
    <rPh sb="3" eb="5">
      <t>ゲンショウ</t>
    </rPh>
    <rPh sb="8" eb="11">
      <t>ミズジュヨウ</t>
    </rPh>
    <rPh sb="12" eb="14">
      <t>ゲンショウ</t>
    </rPh>
    <rPh sb="15" eb="16">
      <t>トモナ</t>
    </rPh>
    <rPh sb="18" eb="22">
      <t>オスイショリ</t>
    </rPh>
    <rPh sb="22" eb="24">
      <t>スイリョウ</t>
    </rPh>
    <rPh sb="25" eb="27">
      <t>ゲンショウ</t>
    </rPh>
    <rPh sb="34" eb="36">
      <t>カクジツ</t>
    </rPh>
    <rPh sb="37" eb="39">
      <t>ミコ</t>
    </rPh>
    <rPh sb="42" eb="44">
      <t>ジョウキョウ</t>
    </rPh>
    <rPh sb="49" eb="52">
      <t>シュウエキテキ</t>
    </rPh>
    <rPh sb="52" eb="54">
      <t>シュウシ</t>
    </rPh>
    <rPh sb="55" eb="57">
      <t>ショウライ</t>
    </rPh>
    <rPh sb="62" eb="64">
      <t>アカジ</t>
    </rPh>
    <rPh sb="65" eb="67">
      <t>ケイゾク</t>
    </rPh>
    <rPh sb="69" eb="71">
      <t>ミコミ</t>
    </rPh>
    <rPh sb="76" eb="79">
      <t>キギョウサイ</t>
    </rPh>
    <rPh sb="79" eb="82">
      <t>ショウカンキン</t>
    </rPh>
    <rPh sb="83" eb="85">
      <t>ゲンショウ</t>
    </rPh>
    <rPh sb="88" eb="90">
      <t>ケイエイ</t>
    </rPh>
    <rPh sb="90" eb="92">
      <t>カイゼン</t>
    </rPh>
    <rPh sb="92" eb="94">
      <t>コウカ</t>
    </rPh>
    <rPh sb="95" eb="97">
      <t>ミコ</t>
    </rPh>
    <rPh sb="101" eb="103">
      <t>ショウライ</t>
    </rPh>
    <rPh sb="108" eb="110">
      <t>テキセイ</t>
    </rPh>
    <rPh sb="111" eb="113">
      <t>ケンゼン</t>
    </rPh>
    <rPh sb="113" eb="114">
      <t>セイ</t>
    </rPh>
    <rPh sb="115" eb="118">
      <t>コウリツセイ</t>
    </rPh>
    <rPh sb="119" eb="121">
      <t>イジ</t>
    </rPh>
    <rPh sb="128" eb="130">
      <t>ヒジョウ</t>
    </rPh>
    <rPh sb="131" eb="133">
      <t>コンナン</t>
    </rPh>
    <rPh sb="142" eb="144">
      <t>ショウライ</t>
    </rPh>
    <rPh sb="145" eb="146">
      <t>キビ</t>
    </rPh>
    <rPh sb="148" eb="150">
      <t>ケイエイ</t>
    </rPh>
    <rPh sb="150" eb="152">
      <t>ジョウキョウ</t>
    </rPh>
    <rPh sb="153" eb="155">
      <t>セイカク</t>
    </rPh>
    <rPh sb="156" eb="158">
      <t>ニンシキ</t>
    </rPh>
    <rPh sb="160" eb="161">
      <t>ウエ</t>
    </rPh>
    <rPh sb="163" eb="167">
      <t>イッパンカイケイ</t>
    </rPh>
    <rPh sb="170" eb="172">
      <t>クリイ</t>
    </rPh>
    <rPh sb="174" eb="177">
      <t>テイキテキ</t>
    </rPh>
    <rPh sb="178" eb="180">
      <t>リョウキン</t>
    </rPh>
    <rPh sb="180" eb="182">
      <t>カイテイ</t>
    </rPh>
    <rPh sb="185" eb="187">
      <t>シュウニュウ</t>
    </rPh>
    <rPh sb="188" eb="190">
      <t>カクホ</t>
    </rPh>
    <rPh sb="191" eb="193">
      <t>ショクイン</t>
    </rPh>
    <rPh sb="194" eb="196">
      <t>テキセイ</t>
    </rPh>
    <rPh sb="196" eb="198">
      <t>ハイチ</t>
    </rPh>
    <rPh sb="199" eb="203">
      <t>ジムジギョウ</t>
    </rPh>
    <rPh sb="204" eb="207">
      <t>コウリツカ</t>
    </rPh>
    <rPh sb="207" eb="208">
      <t>トウ</t>
    </rPh>
    <rPh sb="211" eb="213">
      <t>ケイヒ</t>
    </rPh>
    <rPh sb="213" eb="215">
      <t>セツゲン</t>
    </rPh>
    <rPh sb="216" eb="219">
      <t>シンギジュツ</t>
    </rPh>
    <rPh sb="220" eb="222">
      <t>テキセイ</t>
    </rPh>
    <rPh sb="222" eb="224">
      <t>キボ</t>
    </rPh>
    <rPh sb="225" eb="227">
      <t>カンアン</t>
    </rPh>
    <rPh sb="229" eb="231">
      <t>キキ</t>
    </rPh>
    <rPh sb="231" eb="232">
      <t>トウ</t>
    </rPh>
    <rPh sb="233" eb="235">
      <t>コウシン</t>
    </rPh>
    <rPh sb="238" eb="239">
      <t>タ</t>
    </rPh>
    <rPh sb="240" eb="241">
      <t>マ</t>
    </rPh>
    <rPh sb="243" eb="245">
      <t>ケイエイ</t>
    </rPh>
    <rPh sb="245" eb="247">
      <t>ドリョク</t>
    </rPh>
    <rPh sb="248" eb="250">
      <t>ケイゾク</t>
    </rPh>
    <rPh sb="252" eb="25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</si>
</sst>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quot;-&quot;">
                  <c:v>0.44</c:v>
                </c:pt>
                <c:pt idx="3">
                  <c:v>0</c:v>
                </c:pt>
                <c:pt idx="4">
                  <c:v>0</c:v>
                </c:pt>
              </c:numCache>
            </c:numRef>
          </c:val>
          <c:extLst>
            <c:ext xmlns:c16="http://schemas.microsoft.com/office/drawing/2014/chart" uri="{C3380CC4-5D6E-409C-BE32-E72D297353CC}">
              <c16:uniqueId val="{00000000-C453-40FF-A823-4176DB9F64B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0.09</c:v>
                </c:pt>
                <c:pt idx="4">
                  <c:v>0.1</c:v>
                </c:pt>
              </c:numCache>
            </c:numRef>
          </c:val>
          <c:smooth val="0"/>
          <c:extLst>
            <c:ext xmlns:c16="http://schemas.microsoft.com/office/drawing/2014/chart" uri="{C3380CC4-5D6E-409C-BE32-E72D297353CC}">
              <c16:uniqueId val="{00000001-C453-40FF-A823-4176DB9F64B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39.83</c:v>
                </c:pt>
                <c:pt idx="1">
                  <c:v>40.14</c:v>
                </c:pt>
                <c:pt idx="2">
                  <c:v>39.049999999999997</c:v>
                </c:pt>
                <c:pt idx="3">
                  <c:v>39.76</c:v>
                </c:pt>
                <c:pt idx="4">
                  <c:v>49.29</c:v>
                </c:pt>
              </c:numCache>
            </c:numRef>
          </c:val>
          <c:extLst>
            <c:ext xmlns:c16="http://schemas.microsoft.com/office/drawing/2014/chart" uri="{C3380CC4-5D6E-409C-BE32-E72D297353CC}">
              <c16:uniqueId val="{00000000-B1C2-45AA-8695-C48066E68BC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55.84</c:v>
                </c:pt>
                <c:pt idx="4">
                  <c:v>55.78</c:v>
                </c:pt>
              </c:numCache>
            </c:numRef>
          </c:val>
          <c:smooth val="0"/>
          <c:extLst>
            <c:ext xmlns:c16="http://schemas.microsoft.com/office/drawing/2014/chart" uri="{C3380CC4-5D6E-409C-BE32-E72D297353CC}">
              <c16:uniqueId val="{00000001-B1C2-45AA-8695-C48066E68BC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91.31</c:v>
                </c:pt>
                <c:pt idx="1">
                  <c:v>92.06</c:v>
                </c:pt>
                <c:pt idx="2">
                  <c:v>92.62</c:v>
                </c:pt>
                <c:pt idx="3">
                  <c:v>93.03</c:v>
                </c:pt>
                <c:pt idx="4">
                  <c:v>93.72</c:v>
                </c:pt>
              </c:numCache>
            </c:numRef>
          </c:val>
          <c:extLst>
            <c:ext xmlns:c16="http://schemas.microsoft.com/office/drawing/2014/chart" uri="{C3380CC4-5D6E-409C-BE32-E72D297353CC}">
              <c16:uniqueId val="{00000000-7719-433B-8B7C-3D56AA7449D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92.34</c:v>
                </c:pt>
                <c:pt idx="4">
                  <c:v>91.78</c:v>
                </c:pt>
              </c:numCache>
            </c:numRef>
          </c:val>
          <c:smooth val="0"/>
          <c:extLst>
            <c:ext xmlns:c16="http://schemas.microsoft.com/office/drawing/2014/chart" uri="{C3380CC4-5D6E-409C-BE32-E72D297353CC}">
              <c16:uniqueId val="{00000001-7719-433B-8B7C-3D56AA7449D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51.51</c:v>
                </c:pt>
                <c:pt idx="1">
                  <c:v>50.52</c:v>
                </c:pt>
                <c:pt idx="2">
                  <c:v>53.2</c:v>
                </c:pt>
                <c:pt idx="3">
                  <c:v>55.39</c:v>
                </c:pt>
                <c:pt idx="4">
                  <c:v>57.15</c:v>
                </c:pt>
              </c:numCache>
            </c:numRef>
          </c:val>
          <c:extLst>
            <c:ext xmlns:c16="http://schemas.microsoft.com/office/drawing/2014/chart" uri="{C3380CC4-5D6E-409C-BE32-E72D297353CC}">
              <c16:uniqueId val="{00000000-7808-45D4-8176-50429A0EB1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08-45D4-8176-50429A0EB1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A1-4E2A-A3E7-7FEEC1BF908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A1-4E2A-A3E7-7FEEC1BF908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DC-45DE-B7D6-BD204263CA0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DC-45DE-B7D6-BD204263CA0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D0-420E-BD13-0ECC797FBCE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D0-420E-BD13-0ECC797FBCE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D6-4BC7-A47C-44588DD1878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D6-4BC7-A47C-44588DD1878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3455.16</c:v>
                </c:pt>
                <c:pt idx="1">
                  <c:v>3348.86</c:v>
                </c:pt>
                <c:pt idx="2">
                  <c:v>3180.82</c:v>
                </c:pt>
                <c:pt idx="3">
                  <c:v>2743.81</c:v>
                </c:pt>
                <c:pt idx="4">
                  <c:v>2662.78</c:v>
                </c:pt>
              </c:numCache>
            </c:numRef>
          </c:val>
          <c:extLst>
            <c:ext xmlns:c16="http://schemas.microsoft.com/office/drawing/2014/chart" uri="{C3380CC4-5D6E-409C-BE32-E72D297353CC}">
              <c16:uniqueId val="{00000000-72A5-4967-972B-1E041D3C8E8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812.92</c:v>
                </c:pt>
                <c:pt idx="4">
                  <c:v>765.48</c:v>
                </c:pt>
              </c:numCache>
            </c:numRef>
          </c:val>
          <c:smooth val="0"/>
          <c:extLst>
            <c:ext xmlns:c16="http://schemas.microsoft.com/office/drawing/2014/chart" uri="{C3380CC4-5D6E-409C-BE32-E72D297353CC}">
              <c16:uniqueId val="{00000001-72A5-4967-972B-1E041D3C8E8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46.6</c:v>
                </c:pt>
                <c:pt idx="1">
                  <c:v>47.61</c:v>
                </c:pt>
                <c:pt idx="2">
                  <c:v>49.24</c:v>
                </c:pt>
                <c:pt idx="3">
                  <c:v>53.34</c:v>
                </c:pt>
                <c:pt idx="4">
                  <c:v>53.78</c:v>
                </c:pt>
              </c:numCache>
            </c:numRef>
          </c:val>
          <c:extLst>
            <c:ext xmlns:c16="http://schemas.microsoft.com/office/drawing/2014/chart" uri="{C3380CC4-5D6E-409C-BE32-E72D297353CC}">
              <c16:uniqueId val="{00000000-B46C-41DF-A305-A37E8A33D5E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85.4</c:v>
                </c:pt>
                <c:pt idx="4">
                  <c:v>87.8</c:v>
                </c:pt>
              </c:numCache>
            </c:numRef>
          </c:val>
          <c:smooth val="0"/>
          <c:extLst>
            <c:ext xmlns:c16="http://schemas.microsoft.com/office/drawing/2014/chart" uri="{C3380CC4-5D6E-409C-BE32-E72D297353CC}">
              <c16:uniqueId val="{00000001-B46C-41DF-A305-A37E8A33D5E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365.47</c:v>
                </c:pt>
                <c:pt idx="1">
                  <c:v>359.52</c:v>
                </c:pt>
                <c:pt idx="2">
                  <c:v>348.24</c:v>
                </c:pt>
                <c:pt idx="3">
                  <c:v>347.63</c:v>
                </c:pt>
                <c:pt idx="4">
                  <c:v>346.8</c:v>
                </c:pt>
              </c:numCache>
            </c:numRef>
          </c:val>
          <c:extLst>
            <c:ext xmlns:c16="http://schemas.microsoft.com/office/drawing/2014/chart" uri="{C3380CC4-5D6E-409C-BE32-E72D297353CC}">
              <c16:uniqueId val="{00000000-4CB3-49EB-9E15-BE8521FB76D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188.57</c:v>
                </c:pt>
                <c:pt idx="4">
                  <c:v>187.69</c:v>
                </c:pt>
              </c:numCache>
            </c:numRef>
          </c:val>
          <c:smooth val="0"/>
          <c:extLst>
            <c:ext xmlns:c16="http://schemas.microsoft.com/office/drawing/2014/chart" uri="{C3380CC4-5D6E-409C-BE32-E72D297353CC}">
              <c16:uniqueId val="{00000001-4CB3-49EB-9E15-BE8521FB76D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本別町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6">
        <f>データ!S6</f>
        <v>6545</v>
      </c>
      <c r="AM8" s="46"/>
      <c r="AN8" s="46"/>
      <c r="AO8" s="46"/>
      <c r="AP8" s="46"/>
      <c r="AQ8" s="46"/>
      <c r="AR8" s="46"/>
      <c r="AS8" s="46"/>
      <c r="AT8" s="45">
        <f>データ!T6</f>
        <v>391.91</v>
      </c>
      <c r="AU8" s="45"/>
      <c r="AV8" s="45"/>
      <c r="AW8" s="45"/>
      <c r="AX8" s="45"/>
      <c r="AY8" s="45"/>
      <c r="AZ8" s="45"/>
      <c r="BA8" s="45"/>
      <c r="BB8" s="45">
        <f>データ!U6</f>
        <v>16.7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67.33</v>
      </c>
      <c r="Q10" s="45"/>
      <c r="R10" s="45"/>
      <c r="S10" s="45"/>
      <c r="T10" s="45"/>
      <c r="U10" s="45"/>
      <c r="V10" s="45"/>
      <c r="W10" s="45">
        <f>データ!Q6</f>
        <v>86.2</v>
      </c>
      <c r="X10" s="45"/>
      <c r="Y10" s="45"/>
      <c r="Z10" s="45"/>
      <c r="AA10" s="45"/>
      <c r="AB10" s="45"/>
      <c r="AC10" s="45"/>
      <c r="AD10" s="46">
        <f>データ!R6</f>
        <v>3498</v>
      </c>
      <c r="AE10" s="46"/>
      <c r="AF10" s="46"/>
      <c r="AG10" s="46"/>
      <c r="AH10" s="46"/>
      <c r="AI10" s="46"/>
      <c r="AJ10" s="46"/>
      <c r="AK10" s="2"/>
      <c r="AL10" s="46">
        <f>データ!V6</f>
        <v>4378</v>
      </c>
      <c r="AM10" s="46"/>
      <c r="AN10" s="46"/>
      <c r="AO10" s="46"/>
      <c r="AP10" s="46"/>
      <c r="AQ10" s="46"/>
      <c r="AR10" s="46"/>
      <c r="AS10" s="46"/>
      <c r="AT10" s="45">
        <f>データ!W6</f>
        <v>2.88</v>
      </c>
      <c r="AU10" s="45"/>
      <c r="AV10" s="45"/>
      <c r="AW10" s="45"/>
      <c r="AX10" s="45"/>
      <c r="AY10" s="45"/>
      <c r="AZ10" s="45"/>
      <c r="BA10" s="45"/>
      <c r="BB10" s="45">
        <f>データ!X6</f>
        <v>1520.14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44</v>
      </c>
      <c r="O86" s="12" t="str">
        <f>データ!EO6</f>
        <v>【0.24】</v>
      </c>
    </row>
  </sheetData>
  <sheetProtection algorithmName="SHA-512" hashValue="g8dj0/+SKZebqbfE0rqx+lKB88fQ96elsx08I077LwRWkHW2RIJy9Of4eiBWSuUkERGAXi9E0dWN22wXPpoewQ==" saltValue="RSMxXfHSjCM3mgQvtpMr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16462</v>
      </c>
      <c r="D6" s="19">
        <f t="shared" si="3"/>
        <v>47</v>
      </c>
      <c r="E6" s="19">
        <f t="shared" si="3"/>
        <v>17</v>
      </c>
      <c r="F6" s="19">
        <f t="shared" si="3"/>
        <v>1</v>
      </c>
      <c r="G6" s="19">
        <f t="shared" si="3"/>
        <v>0</v>
      </c>
      <c r="H6" s="19" t="str">
        <f t="shared" si="3"/>
        <v>北海道　本別町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67.33</v>
      </c>
      <c r="Q6" s="20">
        <f t="shared" si="3"/>
        <v>86.2</v>
      </c>
      <c r="R6" s="20">
        <f t="shared" si="3"/>
        <v>3498</v>
      </c>
      <c r="S6" s="20">
        <f t="shared" si="3"/>
        <v>6545</v>
      </c>
      <c r="T6" s="20">
        <f t="shared" si="3"/>
        <v>391.91</v>
      </c>
      <c r="U6" s="20">
        <f t="shared" si="3"/>
        <v>16.7</v>
      </c>
      <c r="V6" s="20">
        <f t="shared" si="3"/>
        <v>4378</v>
      </c>
      <c r="W6" s="20">
        <f t="shared" si="3"/>
        <v>2.88</v>
      </c>
      <c r="X6" s="20">
        <f t="shared" si="3"/>
        <v>1520.14</v>
      </c>
      <c r="Y6" s="21">
        <f>IF(Y7="",NA(),Y7)</f>
        <v>51.51</v>
      </c>
      <c r="Z6" s="21">
        <f t="shared" ref="Z6:AH6" si="4">IF(Z7="",NA(),Z7)</f>
        <v>50.52</v>
      </c>
      <c r="AA6" s="21">
        <f t="shared" si="4"/>
        <v>53.2</v>
      </c>
      <c r="AB6" s="21">
        <f t="shared" si="4"/>
        <v>55.39</v>
      </c>
      <c r="AC6" s="21">
        <f t="shared" si="4"/>
        <v>57.15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3455.16</v>
      </c>
      <c r="BG6" s="21">
        <f t="shared" ref="BG6:BO6" si="7">IF(BG7="",NA(),BG7)</f>
        <v>3348.86</v>
      </c>
      <c r="BH6" s="21">
        <f t="shared" si="7"/>
        <v>3180.82</v>
      </c>
      <c r="BI6" s="21">
        <f t="shared" si="7"/>
        <v>2743.81</v>
      </c>
      <c r="BJ6" s="21">
        <f t="shared" si="7"/>
        <v>2662.78</v>
      </c>
      <c r="BK6" s="21">
        <f t="shared" si="7"/>
        <v>1124.26</v>
      </c>
      <c r="BL6" s="21">
        <f t="shared" si="7"/>
        <v>1048.23</v>
      </c>
      <c r="BM6" s="21">
        <f t="shared" si="7"/>
        <v>1130.42</v>
      </c>
      <c r="BN6" s="21">
        <f t="shared" si="7"/>
        <v>812.92</v>
      </c>
      <c r="BO6" s="21">
        <f t="shared" si="7"/>
        <v>765.48</v>
      </c>
      <c r="BP6" s="20" t="str">
        <f>IF(BP7="","",IF(BP7="-","【-】","【"&amp;SUBSTITUTE(TEXT(BP7,"#,##0.00"),"-","△")&amp;"】"))</f>
        <v>【669.11】</v>
      </c>
      <c r="BQ6" s="21">
        <f>IF(BQ7="",NA(),BQ7)</f>
        <v>46.6</v>
      </c>
      <c r="BR6" s="21">
        <f t="shared" ref="BR6:BZ6" si="8">IF(BR7="",NA(),BR7)</f>
        <v>47.61</v>
      </c>
      <c r="BS6" s="21">
        <f t="shared" si="8"/>
        <v>49.24</v>
      </c>
      <c r="BT6" s="21">
        <f t="shared" si="8"/>
        <v>53.34</v>
      </c>
      <c r="BU6" s="21">
        <f t="shared" si="8"/>
        <v>53.78</v>
      </c>
      <c r="BV6" s="21">
        <f t="shared" si="8"/>
        <v>80.58</v>
      </c>
      <c r="BW6" s="21">
        <f t="shared" si="8"/>
        <v>78.92</v>
      </c>
      <c r="BX6" s="21">
        <f t="shared" si="8"/>
        <v>74.17</v>
      </c>
      <c r="BY6" s="21">
        <f t="shared" si="8"/>
        <v>85.4</v>
      </c>
      <c r="BZ6" s="21">
        <f t="shared" si="8"/>
        <v>87.8</v>
      </c>
      <c r="CA6" s="20" t="str">
        <f>IF(CA7="","",IF(CA7="-","【-】","【"&amp;SUBSTITUTE(TEXT(CA7,"#,##0.00"),"-","△")&amp;"】"))</f>
        <v>【99.73】</v>
      </c>
      <c r="CB6" s="21">
        <f>IF(CB7="",NA(),CB7)</f>
        <v>365.47</v>
      </c>
      <c r="CC6" s="21">
        <f t="shared" ref="CC6:CK6" si="9">IF(CC7="",NA(),CC7)</f>
        <v>359.52</v>
      </c>
      <c r="CD6" s="21">
        <f t="shared" si="9"/>
        <v>348.24</v>
      </c>
      <c r="CE6" s="21">
        <f t="shared" si="9"/>
        <v>347.63</v>
      </c>
      <c r="CF6" s="21">
        <f t="shared" si="9"/>
        <v>346.8</v>
      </c>
      <c r="CG6" s="21">
        <f t="shared" si="9"/>
        <v>216.21</v>
      </c>
      <c r="CH6" s="21">
        <f t="shared" si="9"/>
        <v>220.31</v>
      </c>
      <c r="CI6" s="21">
        <f t="shared" si="9"/>
        <v>230.95</v>
      </c>
      <c r="CJ6" s="21">
        <f t="shared" si="9"/>
        <v>188.57</v>
      </c>
      <c r="CK6" s="21">
        <f t="shared" si="9"/>
        <v>187.69</v>
      </c>
      <c r="CL6" s="20" t="str">
        <f>IF(CL7="","",IF(CL7="-","【-】","【"&amp;SUBSTITUTE(TEXT(CL7,"#,##0.00"),"-","△")&amp;"】"))</f>
        <v>【134.98】</v>
      </c>
      <c r="CM6" s="21">
        <f>IF(CM7="",NA(),CM7)</f>
        <v>39.83</v>
      </c>
      <c r="CN6" s="21">
        <f t="shared" ref="CN6:CV6" si="10">IF(CN7="",NA(),CN7)</f>
        <v>40.14</v>
      </c>
      <c r="CO6" s="21">
        <f t="shared" si="10"/>
        <v>39.049999999999997</v>
      </c>
      <c r="CP6" s="21">
        <f t="shared" si="10"/>
        <v>39.76</v>
      </c>
      <c r="CQ6" s="21">
        <f t="shared" si="10"/>
        <v>49.29</v>
      </c>
      <c r="CR6" s="21">
        <f t="shared" si="10"/>
        <v>50.24</v>
      </c>
      <c r="CS6" s="21">
        <f t="shared" si="10"/>
        <v>49.68</v>
      </c>
      <c r="CT6" s="21">
        <f t="shared" si="10"/>
        <v>49.27</v>
      </c>
      <c r="CU6" s="21">
        <f t="shared" si="10"/>
        <v>55.84</v>
      </c>
      <c r="CV6" s="21">
        <f t="shared" si="10"/>
        <v>55.78</v>
      </c>
      <c r="CW6" s="20" t="str">
        <f>IF(CW7="","",IF(CW7="-","【-】","【"&amp;SUBSTITUTE(TEXT(CW7,"#,##0.00"),"-","△")&amp;"】"))</f>
        <v>【59.99】</v>
      </c>
      <c r="CX6" s="21">
        <f>IF(CX7="",NA(),CX7)</f>
        <v>91.31</v>
      </c>
      <c r="CY6" s="21">
        <f t="shared" ref="CY6:DG6" si="11">IF(CY7="",NA(),CY7)</f>
        <v>92.06</v>
      </c>
      <c r="CZ6" s="21">
        <f t="shared" si="11"/>
        <v>92.62</v>
      </c>
      <c r="DA6" s="21">
        <f t="shared" si="11"/>
        <v>93.03</v>
      </c>
      <c r="DB6" s="21">
        <f t="shared" si="11"/>
        <v>93.72</v>
      </c>
      <c r="DC6" s="21">
        <f t="shared" si="11"/>
        <v>84.17</v>
      </c>
      <c r="DD6" s="21">
        <f t="shared" si="11"/>
        <v>83.35</v>
      </c>
      <c r="DE6" s="21">
        <f t="shared" si="11"/>
        <v>83.16</v>
      </c>
      <c r="DF6" s="21">
        <f t="shared" si="11"/>
        <v>92.34</v>
      </c>
      <c r="DG6" s="21">
        <f t="shared" si="11"/>
        <v>91.78</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1">
        <f t="shared" si="14"/>
        <v>0.44</v>
      </c>
      <c r="EH6" s="20">
        <f t="shared" si="14"/>
        <v>0</v>
      </c>
      <c r="EI6" s="20">
        <f t="shared" si="14"/>
        <v>0</v>
      </c>
      <c r="EJ6" s="21">
        <f t="shared" si="14"/>
        <v>0.13</v>
      </c>
      <c r="EK6" s="21">
        <f t="shared" si="14"/>
        <v>0.12</v>
      </c>
      <c r="EL6" s="21">
        <f t="shared" si="14"/>
        <v>0.1</v>
      </c>
      <c r="EM6" s="21">
        <f t="shared" si="14"/>
        <v>0.09</v>
      </c>
      <c r="EN6" s="21">
        <f t="shared" si="14"/>
        <v>0.1</v>
      </c>
      <c r="EO6" s="20" t="str">
        <f>IF(EO7="","",IF(EO7="-","【-】","【"&amp;SUBSTITUTE(TEXT(EO7,"#,##0.00"),"-","△")&amp;"】"))</f>
        <v>【0.24】</v>
      </c>
    </row>
    <row r="7" spans="1:145" s="22" customFormat="1" x14ac:dyDescent="0.15">
      <c r="A7" s="14"/>
      <c r="B7" s="23">
        <v>2021</v>
      </c>
      <c r="C7" s="23">
        <v>16462</v>
      </c>
      <c r="D7" s="23">
        <v>47</v>
      </c>
      <c r="E7" s="23">
        <v>17</v>
      </c>
      <c r="F7" s="23">
        <v>1</v>
      </c>
      <c r="G7" s="23">
        <v>0</v>
      </c>
      <c r="H7" s="23" t="s">
        <v>98</v>
      </c>
      <c r="I7" s="23" t="s">
        <v>99</v>
      </c>
      <c r="J7" s="23" t="s">
        <v>100</v>
      </c>
      <c r="K7" s="23" t="s">
        <v>101</v>
      </c>
      <c r="L7" s="23" t="s">
        <v>102</v>
      </c>
      <c r="M7" s="23" t="s">
        <v>103</v>
      </c>
      <c r="N7" s="24" t="s">
        <v>104</v>
      </c>
      <c r="O7" s="24" t="s">
        <v>105</v>
      </c>
      <c r="P7" s="24">
        <v>67.33</v>
      </c>
      <c r="Q7" s="24">
        <v>86.2</v>
      </c>
      <c r="R7" s="24">
        <v>3498</v>
      </c>
      <c r="S7" s="24">
        <v>6545</v>
      </c>
      <c r="T7" s="24">
        <v>391.91</v>
      </c>
      <c r="U7" s="24">
        <v>16.7</v>
      </c>
      <c r="V7" s="24">
        <v>4378</v>
      </c>
      <c r="W7" s="24">
        <v>2.88</v>
      </c>
      <c r="X7" s="24">
        <v>1520.14</v>
      </c>
      <c r="Y7" s="24">
        <v>51.51</v>
      </c>
      <c r="Z7" s="24">
        <v>50.52</v>
      </c>
      <c r="AA7" s="24">
        <v>53.2</v>
      </c>
      <c r="AB7" s="24">
        <v>55.39</v>
      </c>
      <c r="AC7" s="24">
        <v>57.15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3455.16</v>
      </c>
      <c r="BG7" s="24">
        <v>3348.86</v>
      </c>
      <c r="BH7" s="24">
        <v>3180.82</v>
      </c>
      <c r="BI7" s="24">
        <v>2743.81</v>
      </c>
      <c r="BJ7" s="24">
        <v>2662.78</v>
      </c>
      <c r="BK7" s="24">
        <v>1124.26</v>
      </c>
      <c r="BL7" s="24">
        <v>1048.23</v>
      </c>
      <c r="BM7" s="24">
        <v>1130.42</v>
      </c>
      <c r="BN7" s="24">
        <v>812.92</v>
      </c>
      <c r="BO7" s="24">
        <v>765.48</v>
      </c>
      <c r="BP7" s="24">
        <v>669.11</v>
      </c>
      <c r="BQ7" s="24">
        <v>46.6</v>
      </c>
      <c r="BR7" s="24">
        <v>47.61</v>
      </c>
      <c r="BS7" s="24">
        <v>49.24</v>
      </c>
      <c r="BT7" s="24">
        <v>53.34</v>
      </c>
      <c r="BU7" s="24">
        <v>53.78</v>
      </c>
      <c r="BV7" s="24">
        <v>80.58</v>
      </c>
      <c r="BW7" s="24">
        <v>78.92</v>
      </c>
      <c r="BX7" s="24">
        <v>74.17</v>
      </c>
      <c r="BY7" s="24">
        <v>85.4</v>
      </c>
      <c r="BZ7" s="24">
        <v>87.8</v>
      </c>
      <c r="CA7" s="24">
        <v>99.73</v>
      </c>
      <c r="CB7" s="24">
        <v>365.47</v>
      </c>
      <c r="CC7" s="24">
        <v>359.52</v>
      </c>
      <c r="CD7" s="24">
        <v>348.24</v>
      </c>
      <c r="CE7" s="24">
        <v>347.63</v>
      </c>
      <c r="CF7" s="24">
        <v>346.8</v>
      </c>
      <c r="CG7" s="24">
        <v>216.21</v>
      </c>
      <c r="CH7" s="24">
        <v>220.31</v>
      </c>
      <c r="CI7" s="24">
        <v>230.95</v>
      </c>
      <c r="CJ7" s="24">
        <v>188.57</v>
      </c>
      <c r="CK7" s="24">
        <v>187.69</v>
      </c>
      <c r="CL7" s="24">
        <v>134.97999999999999</v>
      </c>
      <c r="CM7" s="24">
        <v>39.83</v>
      </c>
      <c r="CN7" s="24">
        <v>40.14</v>
      </c>
      <c r="CO7" s="24">
        <v>39.049999999999997</v>
      </c>
      <c r="CP7" s="24">
        <v>39.76</v>
      </c>
      <c r="CQ7" s="24">
        <v>49.29</v>
      </c>
      <c r="CR7" s="24">
        <v>50.24</v>
      </c>
      <c r="CS7" s="24">
        <v>49.68</v>
      </c>
      <c r="CT7" s="24">
        <v>49.27</v>
      </c>
      <c r="CU7" s="24">
        <v>55.84</v>
      </c>
      <c r="CV7" s="24">
        <v>55.78</v>
      </c>
      <c r="CW7" s="24">
        <v>59.99</v>
      </c>
      <c r="CX7" s="24">
        <v>91.31</v>
      </c>
      <c r="CY7" s="24">
        <v>92.06</v>
      </c>
      <c r="CZ7" s="24">
        <v>92.62</v>
      </c>
      <c r="DA7" s="24">
        <v>93.03</v>
      </c>
      <c r="DB7" s="24">
        <v>93.72</v>
      </c>
      <c r="DC7" s="24">
        <v>84.17</v>
      </c>
      <c r="DD7" s="24">
        <v>83.35</v>
      </c>
      <c r="DE7" s="24">
        <v>83.16</v>
      </c>
      <c r="DF7" s="24">
        <v>92.34</v>
      </c>
      <c r="DG7" s="24">
        <v>91.78</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0.44</v>
      </c>
      <c r="EH7" s="24">
        <v>0</v>
      </c>
      <c r="EI7" s="24">
        <v>0</v>
      </c>
      <c r="EJ7" s="24">
        <v>0.13</v>
      </c>
      <c r="EK7" s="24">
        <v>0.12</v>
      </c>
      <c r="EL7" s="24">
        <v>0.1</v>
      </c>
      <c r="EM7" s="24">
        <v>0.09</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2023-01-19T08:53:34Z</cp:lastPrinted>
  <dcterms:created xsi:type="dcterms:W3CDTF">2023-01-12T23:51:49Z</dcterms:created>
  <dcterms:modified xsi:type="dcterms:W3CDTF">2023-01-19T10:55:07Z</dcterms:modified>
  <cp:category/>
</cp:coreProperties>
</file>