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ホームページ作成データ\行政情報\経営比較分析\R2\"/>
    </mc:Choice>
  </mc:AlternateContent>
  <workbookProtection workbookAlgorithmName="SHA-512" workbookHashValue="Zy3gDBVUa6h5CLgB6ywgItbN6MDf9mSw8Ve1bc/CSKA4kPgOdIttarG89l7E4S3Gtn8TcQk3KcxrFijKYOv5wA==" workbookSaltValue="92GsmsqQxwycJwReDWfUe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<sst xmlns="http://schemas.openxmlformats.org/spreadsheetml/2006/main" count="233" uniqueCount="115">
  <si>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</si>
  <si>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</si>
  <si>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</si>
  <si>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</si>
  <si>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</si>
  <si>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</si>
  <si>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</si>
  <si>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</si>
  <si>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</si>
  <si>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</si>
  <si>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</si>
  <si>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</si>
  <si>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</si>
  <si>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</si>
  <si>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</si>
  <si>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</si>
  <si>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</si>
  <si>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</si>
  <si>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</si>
  <si>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</si>
  <si>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</si>
  <si>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</si>
  <si>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</si>
  <si>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</si>
  <si>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</si>
  <si>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</si>
  <si>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</si>
  <si>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</si>
  <si>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</si>
  <si>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</si>
  <si>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</si>
  <si>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</si>
  <si>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</si>
  <si>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</si>
  <si>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</si>
  <si>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</si>
  <si>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</si>
  <si>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</si>
  <si>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</si>
  <si>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</si>
  <si>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</si>
  <si>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</si>
  <si>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</si>
  <si>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</si>
  <si>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</si>
  <si>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</si>
  <si>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</si>
  <si>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</si>
  <si>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</si>
  <si>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</si>
  <si>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</si>
  <si>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</si>
  <si>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</si>
  <si>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</si>
  <si>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</si>
  <si>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</si>
  <si>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</si>
  <si>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</si>
  <si>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</si>
  <si>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</si>
  <si>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</si>
  <si>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</si>
  <si>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</si>
  <si>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</si>
  <si>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</si>
  <si>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</si>
  <si>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</si>
  <si>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</si>
  <si>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</si>
  <si>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</si>
  <si>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</si>
  <si>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</si>
  <si>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</si>
  <si>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</si>
  <si>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</si>
  <si>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</si>
  <si>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</si>
  <si>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</si>
  <si>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</si>
  <si>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</si>
  <si>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</si>
  <si>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</si>
  <si>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</si>
  <si>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</si>
  <si>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</si>
  <si>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</si>
  <si>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</si>
  <si>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</si>
  <si>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</si>
  <si>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</si>
  <si>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</si>
  <si>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</si>
  <si>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</si>
  <si>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</si>
  <si>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本別町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</si>
  <si>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</si>
  <si>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</si>
  <si>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</si>
  <si>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</si>
  <si>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</si>
  <si>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</si>
  <si>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</si>
  <si>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</si>
  <si>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</si>
  <si>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</si>
  <si>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</si>
  <si>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</si>
  <si>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</si>
  <si>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</si>
  <si>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</si>
  <si>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</si>
  <si>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</si>
  <si>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簡易水道の供用地域は、主に農村地域であり農業用水として利用が多いことから、人口減少による有収水量の減少は比較的緩やかに推移する見通しであるものの、収益的収支は将来においても赤字が継続する見込みであり、短期・一時的な経営改善は見込めても将来にわたって現状の健全性、効率性を維持していくことは困難である。
　このような将来の厳しい経営状況を正確に認識した上で、一般会計からの繰入れや定期的な料金改定による収入の確保、職員の適正配置や事務事業の効率化等による経費節減、新技術、適正規模を勘案した機器等の更新など、絶え間ない経営努力を継続して行っていく。</t>
    <rPh sb="1" eb="3">
      <t>カンイ</t>
    </rPh>
    <rPh sb="3" eb="5">
      <t>スイドウ</t>
    </rPh>
    <rPh sb="6" eb="8">
      <t>キョウヨウ</t>
    </rPh>
    <rPh sb="8" eb="10">
      <t>チイキ</t>
    </rPh>
    <rPh sb="12" eb="13">
      <t>オモ</t>
    </rPh>
    <rPh sb="14" eb="16">
      <t>ノウソン</t>
    </rPh>
    <rPh sb="16" eb="18">
      <t>チイキ</t>
    </rPh>
    <rPh sb="21" eb="23">
      <t>ノウギョウ</t>
    </rPh>
    <rPh sb="23" eb="25">
      <t>ヨウスイ</t>
    </rPh>
    <rPh sb="28" eb="30">
      <t>リヨウ</t>
    </rPh>
    <rPh sb="31" eb="32">
      <t>オオ</t>
    </rPh>
    <rPh sb="38" eb="40">
      <t>ジンコウ</t>
    </rPh>
    <rPh sb="40" eb="42">
      <t>ゲンショウ</t>
    </rPh>
    <rPh sb="45" eb="46">
      <t>ユウ</t>
    </rPh>
    <rPh sb="46" eb="47">
      <t>オサム</t>
    </rPh>
    <rPh sb="47" eb="49">
      <t>スイリョウ</t>
    </rPh>
    <rPh sb="50" eb="52">
      <t>ゲンショウ</t>
    </rPh>
    <rPh sb="53" eb="56">
      <t>ヒカクテキ</t>
    </rPh>
    <rPh sb="56" eb="57">
      <t>ユル</t>
    </rPh>
    <rPh sb="60" eb="62">
      <t>スイイ</t>
    </rPh>
    <rPh sb="64" eb="66">
      <t>ミトオ</t>
    </rPh>
    <rPh sb="74" eb="77">
      <t>シュウエキテキ</t>
    </rPh>
    <rPh sb="77" eb="79">
      <t>シュウシ</t>
    </rPh>
    <rPh sb="80" eb="82">
      <t>ショウライ</t>
    </rPh>
    <rPh sb="87" eb="89">
      <t>アカジ</t>
    </rPh>
    <rPh sb="90" eb="92">
      <t>ケイゾク</t>
    </rPh>
    <rPh sb="94" eb="96">
      <t>ミコ</t>
    </rPh>
    <rPh sb="101" eb="103">
      <t>タンキ</t>
    </rPh>
    <rPh sb="104" eb="107">
      <t>イチジテキ</t>
    </rPh>
    <rPh sb="108" eb="110">
      <t>ケイエイ</t>
    </rPh>
    <rPh sb="110" eb="112">
      <t>カイゼン</t>
    </rPh>
    <rPh sb="113" eb="115">
      <t>ミコ</t>
    </rPh>
    <rPh sb="118" eb="120">
      <t>ショウライ</t>
    </rPh>
    <rPh sb="125" eb="127">
      <t>ゲンジョウ</t>
    </rPh>
    <rPh sb="128" eb="131">
      <t>ケンゼンセイ</t>
    </rPh>
    <rPh sb="132" eb="135">
      <t>コウリツセイ</t>
    </rPh>
    <rPh sb="136" eb="138">
      <t>イジ</t>
    </rPh>
    <rPh sb="145" eb="147">
      <t>コンナン</t>
    </rPh>
    <rPh sb="158" eb="160">
      <t>ショウライ</t>
    </rPh>
    <rPh sb="161" eb="162">
      <t>キビ</t>
    </rPh>
    <rPh sb="164" eb="166">
      <t>ケイエイ</t>
    </rPh>
    <rPh sb="166" eb="168">
      <t>ジョウキョウ</t>
    </rPh>
    <rPh sb="169" eb="171">
      <t>セイカク</t>
    </rPh>
    <rPh sb="172" eb="174">
      <t>ニンシキ</t>
    </rPh>
    <rPh sb="176" eb="177">
      <t>ウエ</t>
    </rPh>
    <rPh sb="179" eb="181">
      <t>イッパン</t>
    </rPh>
    <rPh sb="181" eb="183">
      <t>カイケイ</t>
    </rPh>
    <rPh sb="186" eb="188">
      <t>クリイレ</t>
    </rPh>
    <rPh sb="190" eb="193">
      <t>テイキテキ</t>
    </rPh>
    <rPh sb="194" eb="196">
      <t>リョウキン</t>
    </rPh>
    <rPh sb="196" eb="198">
      <t>カイテイ</t>
    </rPh>
    <rPh sb="201" eb="203">
      <t>シュウニュウ</t>
    </rPh>
    <rPh sb="204" eb="206">
      <t>カクホ</t>
    </rPh>
    <rPh sb="207" eb="209">
      <t>ショクイン</t>
    </rPh>
    <rPh sb="210" eb="212">
      <t>テキセイ</t>
    </rPh>
    <rPh sb="212" eb="214">
      <t>ハイチ</t>
    </rPh>
    <rPh sb="215" eb="217">
      <t>ジム</t>
    </rPh>
    <rPh sb="217" eb="219">
      <t>ジギョウ</t>
    </rPh>
    <rPh sb="220" eb="223">
      <t>コウリツカ</t>
    </rPh>
    <rPh sb="223" eb="224">
      <t>トウ</t>
    </rPh>
    <rPh sb="227" eb="229">
      <t>ケイヒ</t>
    </rPh>
    <rPh sb="229" eb="231">
      <t>セツゲン</t>
    </rPh>
    <rPh sb="232" eb="235">
      <t>シンギジュツ</t>
    </rPh>
    <rPh sb="236" eb="238">
      <t>テキセイ</t>
    </rPh>
    <rPh sb="238" eb="240">
      <t>キボ</t>
    </rPh>
    <rPh sb="241" eb="243">
      <t>カンアン</t>
    </rPh>
    <rPh sb="245" eb="248">
      <t>キキトウ</t>
    </rPh>
    <rPh sb="249" eb="251">
      <t>コウシン</t>
    </rPh>
    <rPh sb="254" eb="255">
      <t>タ</t>
    </rPh>
    <rPh sb="256" eb="257">
      <t>マ</t>
    </rPh>
    <rPh sb="259" eb="261">
      <t>ケイエイ</t>
    </rPh>
    <rPh sb="261" eb="263">
      <t>ドリョク</t>
    </rPh>
    <rPh sb="264" eb="266">
      <t>ケイゾク</t>
    </rPh>
    <rPh sb="268" eb="269">
      <t>オコナ</t>
    </rPh>
    <phoneticPr fontId="4"/>
  </si>
  <si>
    <t>　本町の簡易水道は人口密度の低い主に農村地域の給水を担っているため、収益的収支比率、施設利用率ともに類似団体に比べ低い水準にある。料金回収率は50％弱と多くを一般会計からの繰入れで賄う構造には変わりはないが、令和２年度の料金改定により一定程度の改善が見られた。また給水原価は類似団体に比べ高い傾向にあったが、令和２年度は相次ぐ大規模農業法人の新規接続により、有収水量が増加したことにより、こちらも改善された。
　以上から、類似団体と概ね同程度の経営状況であるものの、給水収益で費用を賄えてはおらず、依然として厳しい経営状況は続いており、定期的な料金改定やさらなる経費節減、適正規模での管路、機器等の更新など、経営効率の向上を図っていく必要がある。</t>
    <rPh sb="1" eb="2">
      <t>ホン</t>
    </rPh>
    <rPh sb="2" eb="3">
      <t>チョウ</t>
    </rPh>
    <rPh sb="4" eb="6">
      <t>カンイ</t>
    </rPh>
    <rPh sb="6" eb="8">
      <t>スイドウ</t>
    </rPh>
    <rPh sb="9" eb="11">
      <t>ジンコウ</t>
    </rPh>
    <rPh sb="11" eb="13">
      <t>ミツド</t>
    </rPh>
    <rPh sb="14" eb="15">
      <t>ヒク</t>
    </rPh>
    <rPh sb="16" eb="17">
      <t>オモ</t>
    </rPh>
    <rPh sb="18" eb="20">
      <t>ノウソン</t>
    </rPh>
    <rPh sb="20" eb="22">
      <t>チイキ</t>
    </rPh>
    <rPh sb="23" eb="25">
      <t>キュウスイ</t>
    </rPh>
    <rPh sb="26" eb="27">
      <t>ニナ</t>
    </rPh>
    <rPh sb="34" eb="37">
      <t>シュウエキテキ</t>
    </rPh>
    <rPh sb="37" eb="39">
      <t>シュウシ</t>
    </rPh>
    <rPh sb="39" eb="41">
      <t>ヒリツ</t>
    </rPh>
    <rPh sb="42" eb="44">
      <t>シセツ</t>
    </rPh>
    <rPh sb="44" eb="46">
      <t>リヨウ</t>
    </rPh>
    <rPh sb="46" eb="47">
      <t>リツ</t>
    </rPh>
    <rPh sb="50" eb="52">
      <t>ルイジ</t>
    </rPh>
    <rPh sb="52" eb="54">
      <t>ダンタイ</t>
    </rPh>
    <rPh sb="55" eb="56">
      <t>クラ</t>
    </rPh>
    <rPh sb="57" eb="58">
      <t>ヒク</t>
    </rPh>
    <rPh sb="59" eb="61">
      <t>スイジュン</t>
    </rPh>
    <rPh sb="65" eb="67">
      <t>リョウキン</t>
    </rPh>
    <rPh sb="67" eb="69">
      <t>カイシュウ</t>
    </rPh>
    <rPh sb="69" eb="70">
      <t>リツ</t>
    </rPh>
    <rPh sb="74" eb="75">
      <t>ジャク</t>
    </rPh>
    <rPh sb="76" eb="77">
      <t>オオ</t>
    </rPh>
    <rPh sb="79" eb="81">
      <t>イッパン</t>
    </rPh>
    <rPh sb="81" eb="83">
      <t>カイケイ</t>
    </rPh>
    <rPh sb="86" eb="88">
      <t>クリイレ</t>
    </rPh>
    <rPh sb="90" eb="91">
      <t>マカナ</t>
    </rPh>
    <rPh sb="92" eb="94">
      <t>コウゾウ</t>
    </rPh>
    <rPh sb="96" eb="97">
      <t>カ</t>
    </rPh>
    <rPh sb="104" eb="106">
      <t>レイワ</t>
    </rPh>
    <rPh sb="107" eb="109">
      <t>ネンド</t>
    </rPh>
    <rPh sb="110" eb="112">
      <t>リョウキン</t>
    </rPh>
    <rPh sb="112" eb="114">
      <t>カイテイ</t>
    </rPh>
    <rPh sb="117" eb="119">
      <t>イッテイ</t>
    </rPh>
    <rPh sb="119" eb="121">
      <t>テイド</t>
    </rPh>
    <rPh sb="122" eb="124">
      <t>カイゼン</t>
    </rPh>
    <rPh sb="125" eb="126">
      <t>ミ</t>
    </rPh>
    <rPh sb="132" eb="134">
      <t>キュウスイ</t>
    </rPh>
    <rPh sb="134" eb="136">
      <t>ゲンカ</t>
    </rPh>
    <rPh sb="137" eb="139">
      <t>ルイジ</t>
    </rPh>
    <rPh sb="139" eb="141">
      <t>ダンタイ</t>
    </rPh>
    <rPh sb="142" eb="143">
      <t>クラ</t>
    </rPh>
    <rPh sb="144" eb="145">
      <t>タカ</t>
    </rPh>
    <rPh sb="146" eb="148">
      <t>ケイコウ</t>
    </rPh>
    <rPh sb="154" eb="156">
      <t>レイワ</t>
    </rPh>
    <rPh sb="157" eb="159">
      <t>ネンド</t>
    </rPh>
    <rPh sb="160" eb="162">
      <t>アイツ</t>
    </rPh>
    <rPh sb="163" eb="166">
      <t>ダイキボ</t>
    </rPh>
    <rPh sb="166" eb="168">
      <t>ノウギョウ</t>
    </rPh>
    <rPh sb="168" eb="170">
      <t>ホウジン</t>
    </rPh>
    <rPh sb="171" eb="173">
      <t>シンキ</t>
    </rPh>
    <rPh sb="173" eb="175">
      <t>セツゾク</t>
    </rPh>
    <rPh sb="179" eb="180">
      <t>ユウ</t>
    </rPh>
    <rPh sb="198" eb="200">
      <t>カイゼン</t>
    </rPh>
    <rPh sb="206" eb="208">
      <t>イジョウ</t>
    </rPh>
    <rPh sb="211" eb="213">
      <t>ルイジ</t>
    </rPh>
    <rPh sb="213" eb="215">
      <t>ダンタイ</t>
    </rPh>
    <rPh sb="216" eb="217">
      <t>オオム</t>
    </rPh>
    <rPh sb="218" eb="221">
      <t>ドウテイド</t>
    </rPh>
    <rPh sb="222" eb="224">
      <t>ケイエイ</t>
    </rPh>
    <rPh sb="224" eb="226">
      <t>ジョウキョウ</t>
    </rPh>
    <rPh sb="233" eb="235">
      <t>キュウスイ</t>
    </rPh>
    <rPh sb="235" eb="237">
      <t>シュウエキ</t>
    </rPh>
    <rPh sb="238" eb="240">
      <t>ヒヨウ</t>
    </rPh>
    <rPh sb="241" eb="242">
      <t>マカナ</t>
    </rPh>
    <rPh sb="249" eb="251">
      <t>イゼン</t>
    </rPh>
    <rPh sb="254" eb="255">
      <t>キビ</t>
    </rPh>
    <rPh sb="257" eb="259">
      <t>ケイエイ</t>
    </rPh>
    <rPh sb="259" eb="261">
      <t>ジョウキョウ</t>
    </rPh>
    <rPh sb="262" eb="263">
      <t>ツヅ</t>
    </rPh>
    <rPh sb="268" eb="271">
      <t>テイキテキ</t>
    </rPh>
    <rPh sb="272" eb="274">
      <t>リョウキン</t>
    </rPh>
    <rPh sb="274" eb="276">
      <t>カイテイ</t>
    </rPh>
    <rPh sb="281" eb="283">
      <t>ケイヒ</t>
    </rPh>
    <rPh sb="283" eb="285">
      <t>セツゲン</t>
    </rPh>
    <rPh sb="286" eb="288">
      <t>テキセイ</t>
    </rPh>
    <rPh sb="288" eb="290">
      <t>キボ</t>
    </rPh>
    <rPh sb="292" eb="294">
      <t>カンロ</t>
    </rPh>
    <rPh sb="295" eb="297">
      <t>キキ</t>
    </rPh>
    <rPh sb="297" eb="298">
      <t>トウ</t>
    </rPh>
    <rPh sb="299" eb="301">
      <t>コウシン</t>
    </rPh>
    <rPh sb="304" eb="306">
      <t>ケイエイ</t>
    </rPh>
    <rPh sb="306" eb="308">
      <t>コウリツ</t>
    </rPh>
    <rPh sb="309" eb="311">
      <t>コウジョウ</t>
    </rPh>
    <rPh sb="312" eb="313">
      <t>ハカ</t>
    </rPh>
    <rPh sb="317" eb="319">
      <t>ヒツヨウ</t>
    </rPh>
    <phoneticPr fontId="4"/>
  </si>
  <si>
    <t>　本町の簡易水道は、現在の規模になってからの供用年数が浅く、管路も比較的に新しいため、有収率も高い水準を維持している。しかし近年は漏水事故も増える傾向にあり、長寿命化、適切な修繕を継続しつつ、計画的な機器・管路の更新を行っていく必要がある。</t>
    <rPh sb="1" eb="3">
      <t>ホンチョウ</t>
    </rPh>
    <rPh sb="4" eb="6">
      <t>カンイ</t>
    </rPh>
    <rPh sb="6" eb="8">
      <t>スイドウ</t>
    </rPh>
    <rPh sb="10" eb="12">
      <t>ゲンザイ</t>
    </rPh>
    <rPh sb="13" eb="15">
      <t>キボ</t>
    </rPh>
    <rPh sb="22" eb="24">
      <t>キョウヨウ</t>
    </rPh>
    <rPh sb="24" eb="26">
      <t>ネンスウ</t>
    </rPh>
    <rPh sb="27" eb="28">
      <t>アサ</t>
    </rPh>
    <rPh sb="30" eb="32">
      <t>カンロ</t>
    </rPh>
    <rPh sb="33" eb="36">
      <t>ヒカクテキ</t>
    </rPh>
    <rPh sb="37" eb="38">
      <t>アタラ</t>
    </rPh>
    <rPh sb="43" eb="44">
      <t>ユウ</t>
    </rPh>
    <rPh sb="44" eb="46">
      <t>シュウリツ</t>
    </rPh>
    <rPh sb="47" eb="48">
      <t>タカ</t>
    </rPh>
    <rPh sb="49" eb="51">
      <t>スイジュン</t>
    </rPh>
    <rPh sb="52" eb="54">
      <t>イジ</t>
    </rPh>
    <rPh sb="62" eb="64">
      <t>キンネン</t>
    </rPh>
    <rPh sb="65" eb="67">
      <t>ロウスイ</t>
    </rPh>
    <rPh sb="67" eb="69">
      <t>ジコ</t>
    </rPh>
    <rPh sb="70" eb="71">
      <t>フ</t>
    </rPh>
    <rPh sb="73" eb="75">
      <t>ケイコウ</t>
    </rPh>
    <rPh sb="79" eb="80">
      <t>チョウ</t>
    </rPh>
    <rPh sb="80" eb="83">
      <t>ジュミョウカ</t>
    </rPh>
    <rPh sb="84" eb="86">
      <t>テキセツ</t>
    </rPh>
    <rPh sb="87" eb="89">
      <t>シュウゼン</t>
    </rPh>
    <rPh sb="90" eb="92">
      <t>ケイゾク</t>
    </rPh>
    <rPh sb="96" eb="98">
      <t>ケイカク</t>
    </rPh>
    <rPh sb="98" eb="99">
      <t>テキ</t>
    </rPh>
    <rPh sb="100" eb="102">
      <t>キキ</t>
    </rPh>
    <rPh sb="103" eb="105">
      <t>カンロ</t>
    </rPh>
    <rPh sb="106" eb="108">
      <t>コウシン</t>
    </rPh>
    <rPh sb="109" eb="110">
      <t>オコナ</t>
    </rPh>
    <rPh sb="114" eb="11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</si>
</sst>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0.26</c:v>
                </c:pt>
                <c:pt idx="1">
                  <c:v>0.22</c:v>
                </c:pt>
                <c:pt idx="2">
                  <c:v>0.01</c:v>
                </c:pt>
                <c:pt idx="3">
                  <c:v>0.08</c:v>
                </c:pt>
                <c:pt idx="4" formatCode="#,##0.00;&quot;△&quot;#,##0.00">
                  <c:v>0</c:v>
                </c:pt>
              </c:numCache>
            </c:numRef>
          </c:val>
          <c:extLst>
            <c:ext xmlns:c16="http://schemas.microsoft.com/office/drawing/2014/chart" uri="{C3380CC4-5D6E-409C-BE32-E72D297353CC}">
              <c16:uniqueId val="{00000000-1BB0-4E5A-A510-2EB56219A1A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1BB0-4E5A-A510-2EB56219A1A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21.09</c:v>
                </c:pt>
                <c:pt idx="1">
                  <c:v>21.95</c:v>
                </c:pt>
                <c:pt idx="2">
                  <c:v>20.95</c:v>
                </c:pt>
                <c:pt idx="3">
                  <c:v>22.76</c:v>
                </c:pt>
                <c:pt idx="4">
                  <c:v>24.96</c:v>
                </c:pt>
              </c:numCache>
            </c:numRef>
          </c:val>
          <c:extLst>
            <c:ext xmlns:c16="http://schemas.microsoft.com/office/drawing/2014/chart" uri="{C3380CC4-5D6E-409C-BE32-E72D297353CC}">
              <c16:uniqueId val="{00000000-EFED-418D-8B1F-E20DAF5FB2B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EFED-418D-8B1F-E20DAF5FB2B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89.42</c:v>
                </c:pt>
                <c:pt idx="1">
                  <c:v>90.47</c:v>
                </c:pt>
                <c:pt idx="2">
                  <c:v>94.73</c:v>
                </c:pt>
                <c:pt idx="3">
                  <c:v>94.73</c:v>
                </c:pt>
                <c:pt idx="4">
                  <c:v>94.15</c:v>
                </c:pt>
              </c:numCache>
            </c:numRef>
          </c:val>
          <c:extLst>
            <c:ext xmlns:c16="http://schemas.microsoft.com/office/drawing/2014/chart" uri="{C3380CC4-5D6E-409C-BE32-E72D297353CC}">
              <c16:uniqueId val="{00000000-407A-462C-9531-217CC1193DC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407A-462C-9531-217CC1193DC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64.489999999999995</c:v>
                </c:pt>
                <c:pt idx="1">
                  <c:v>65.510000000000005</c:v>
                </c:pt>
                <c:pt idx="2">
                  <c:v>65.34</c:v>
                </c:pt>
                <c:pt idx="3">
                  <c:v>60.77</c:v>
                </c:pt>
                <c:pt idx="4">
                  <c:v>59.77</c:v>
                </c:pt>
              </c:numCache>
            </c:numRef>
          </c:val>
          <c:extLst>
            <c:ext xmlns:c16="http://schemas.microsoft.com/office/drawing/2014/chart" uri="{C3380CC4-5D6E-409C-BE32-E72D297353CC}">
              <c16:uniqueId val="{00000000-8742-4E94-8815-CCABD9089A7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8742-4E94-8815-CCABD9089A7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D4-4609-A88E-911205CBB93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D4-4609-A88E-911205CBB93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6B-48F3-90D3-0E873670E18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6B-48F3-90D3-0E873670E18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E2-48B2-BBA6-33EF878C15F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E2-48B2-BBA6-33EF878C15F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38-4B71-915E-5C33C77FA40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38-4B71-915E-5C33C77FA40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1524.42</c:v>
                </c:pt>
                <c:pt idx="1">
                  <c:v>1442.51</c:v>
                </c:pt>
                <c:pt idx="2">
                  <c:v>1394.7</c:v>
                </c:pt>
                <c:pt idx="3">
                  <c:v>1267.17</c:v>
                </c:pt>
                <c:pt idx="4">
                  <c:v>1102.3</c:v>
                </c:pt>
              </c:numCache>
            </c:numRef>
          </c:val>
          <c:extLst>
            <c:ext xmlns:c16="http://schemas.microsoft.com/office/drawing/2014/chart" uri="{C3380CC4-5D6E-409C-BE32-E72D297353CC}">
              <c16:uniqueId val="{00000000-ECB9-4C25-A309-15B3956D57F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ECB9-4C25-A309-15B3956D57F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43.5</c:v>
                </c:pt>
                <c:pt idx="1">
                  <c:v>45.26</c:v>
                </c:pt>
                <c:pt idx="2">
                  <c:v>49.58</c:v>
                </c:pt>
                <c:pt idx="3">
                  <c:v>45.36</c:v>
                </c:pt>
                <c:pt idx="4">
                  <c:v>49.18</c:v>
                </c:pt>
              </c:numCache>
            </c:numRef>
          </c:val>
          <c:extLst>
            <c:ext xmlns:c16="http://schemas.microsoft.com/office/drawing/2014/chart" uri="{C3380CC4-5D6E-409C-BE32-E72D297353CC}">
              <c16:uniqueId val="{00000000-9AC6-4D2A-9784-9B4D949EF32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9AC6-4D2A-9784-9B4D949EF32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439.67</c:v>
                </c:pt>
                <c:pt idx="1">
                  <c:v>417.3</c:v>
                </c:pt>
                <c:pt idx="2">
                  <c:v>382.87</c:v>
                </c:pt>
                <c:pt idx="3">
                  <c:v>403.12</c:v>
                </c:pt>
                <c:pt idx="4">
                  <c:v>367.56</c:v>
                </c:pt>
              </c:numCache>
            </c:numRef>
          </c:val>
          <c:extLst>
            <c:ext xmlns:c16="http://schemas.microsoft.com/office/drawing/2014/chart" uri="{C3380CC4-5D6E-409C-BE32-E72D297353CC}">
              <c16:uniqueId val="{00000000-1AF9-4144-ABA3-5CD32F4AF00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1AF9-4144-ABA3-5CD32F4AF00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北海道　本別町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6733</v>
      </c>
      <c r="AM8" s="51"/>
      <c r="AN8" s="51"/>
      <c r="AO8" s="51"/>
      <c r="AP8" s="51"/>
      <c r="AQ8" s="51"/>
      <c r="AR8" s="51"/>
      <c r="AS8" s="51"/>
      <c r="AT8" s="47">
        <f>データ!$S$6</f>
        <v>391.91</v>
      </c>
      <c r="AU8" s="47"/>
      <c r="AV8" s="47"/>
      <c r="AW8" s="47"/>
      <c r="AX8" s="47"/>
      <c r="AY8" s="47"/>
      <c r="AZ8" s="47"/>
      <c r="BA8" s="47"/>
      <c r="BB8" s="47">
        <f>データ!$T$6</f>
        <v>17.18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17.399999999999999</v>
      </c>
      <c r="Q10" s="47"/>
      <c r="R10" s="47"/>
      <c r="S10" s="47"/>
      <c r="T10" s="47"/>
      <c r="U10" s="47"/>
      <c r="V10" s="47"/>
      <c r="W10" s="51">
        <f>データ!$Q$6</f>
        <v>5121</v>
      </c>
      <c r="X10" s="51"/>
      <c r="Y10" s="51"/>
      <c r="Z10" s="51"/>
      <c r="AA10" s="51"/>
      <c r="AB10" s="51"/>
      <c r="AC10" s="51"/>
      <c r="AD10" s="2"/>
      <c r="AE10" s="2"/>
      <c r="AF10" s="2"/>
      <c r="AG10" s="2"/>
      <c r="AH10" s="2"/>
      <c r="AI10" s="2"/>
      <c r="AJ10" s="2"/>
      <c r="AK10" s="2"/>
      <c r="AL10" s="51">
        <f>データ!$U$6</f>
        <v>1142</v>
      </c>
      <c r="AM10" s="51"/>
      <c r="AN10" s="51"/>
      <c r="AO10" s="51"/>
      <c r="AP10" s="51"/>
      <c r="AQ10" s="51"/>
      <c r="AR10" s="51"/>
      <c r="AS10" s="51"/>
      <c r="AT10" s="47">
        <f>データ!$V$6</f>
        <v>95.31</v>
      </c>
      <c r="AU10" s="47"/>
      <c r="AV10" s="47"/>
      <c r="AW10" s="47"/>
      <c r="AX10" s="47"/>
      <c r="AY10" s="47"/>
      <c r="AZ10" s="47"/>
      <c r="BA10" s="47"/>
      <c r="BB10" s="47">
        <f>データ!$W$6</f>
        <v>11.98</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113</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112</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TxsxCH7M7j8P1kWwyVceN5eHlSJXV+7tyilZ1MyxsMkljYvcsFG3RtDZEHHP11m1w4vus6kdp3vzSQgEiKMggw==" saltValue="NmrG4y42N2zQ0n4UHGxR1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53</v>
      </c>
      <c r="B4" s="31"/>
      <c r="C4" s="31"/>
      <c r="D4" s="31"/>
      <c r="E4" s="31"/>
      <c r="F4" s="31"/>
      <c r="G4" s="31"/>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2020</v>
      </c>
      <c r="C6" s="34">
        <f t="shared" ref="C6:W6" si="3">C7</f>
        <v>16462</v>
      </c>
      <c r="D6" s="34">
        <f t="shared" si="3"/>
        <v>47</v>
      </c>
      <c r="E6" s="34">
        <f t="shared" si="3"/>
        <v>1</v>
      </c>
      <c r="F6" s="34">
        <f t="shared" si="3"/>
        <v>0</v>
      </c>
      <c r="G6" s="34">
        <f t="shared" si="3"/>
        <v>0</v>
      </c>
      <c r="H6" s="34" t="str">
        <f t="shared" si="3"/>
        <v>北海道　本別町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17.399999999999999</v>
      </c>
      <c r="Q6" s="35">
        <f t="shared" si="3"/>
        <v>5121</v>
      </c>
      <c r="R6" s="35">
        <f t="shared" si="3"/>
        <v>6733</v>
      </c>
      <c r="S6" s="35">
        <f t="shared" si="3"/>
        <v>391.91</v>
      </c>
      <c r="T6" s="35">
        <f t="shared" si="3"/>
        <v>17.18</v>
      </c>
      <c r="U6" s="35">
        <f t="shared" si="3"/>
        <v>1142</v>
      </c>
      <c r="V6" s="35">
        <f t="shared" si="3"/>
        <v>95.31</v>
      </c>
      <c r="W6" s="35">
        <f t="shared" si="3"/>
        <v>11.98</v>
      </c>
      <c r="X6" s="36">
        <f>IF(X7="",NA(),X7)</f>
        <v>64.489999999999995</v>
      </c>
      <c r="Y6" s="36">
        <f t="shared" ref="Y6:AG6" si="4">IF(Y7="",NA(),Y7)</f>
        <v>65.510000000000005</v>
      </c>
      <c r="Z6" s="36">
        <f t="shared" si="4"/>
        <v>65.34</v>
      </c>
      <c r="AA6" s="36">
        <f t="shared" si="4"/>
        <v>60.77</v>
      </c>
      <c r="AB6" s="36">
        <f t="shared" si="4"/>
        <v>59.77</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1524.42</v>
      </c>
      <c r="BF6" s="36">
        <f t="shared" ref="BF6:BN6" si="7">IF(BF7="",NA(),BF7)</f>
        <v>1442.51</v>
      </c>
      <c r="BG6" s="36">
        <f t="shared" si="7"/>
        <v>1394.7</v>
      </c>
      <c r="BH6" s="36">
        <f t="shared" si="7"/>
        <v>1267.17</v>
      </c>
      <c r="BI6" s="36">
        <f t="shared" si="7"/>
        <v>1102.3</v>
      </c>
      <c r="BJ6" s="36">
        <f t="shared" si="7"/>
        <v>1595.62</v>
      </c>
      <c r="BK6" s="36">
        <f t="shared" si="7"/>
        <v>1302.33</v>
      </c>
      <c r="BL6" s="36">
        <f t="shared" si="7"/>
        <v>1274.21</v>
      </c>
      <c r="BM6" s="36">
        <f t="shared" si="7"/>
        <v>1183.92</v>
      </c>
      <c r="BN6" s="36">
        <f t="shared" si="7"/>
        <v>1128.72</v>
      </c>
      <c r="BO6" s="35" t="str">
        <f>IF(BO7="","",IF(BO7="-","【-】","【"&amp;SUBSTITUTE(TEXT(BO7,"#,##0.00"),"-","△")&amp;"】"))</f>
        <v>【949.15】</v>
      </c>
      <c r="BP6" s="36">
        <f>IF(BP7="",NA(),BP7)</f>
        <v>43.5</v>
      </c>
      <c r="BQ6" s="36">
        <f t="shared" ref="BQ6:BY6" si="8">IF(BQ7="",NA(),BQ7)</f>
        <v>45.26</v>
      </c>
      <c r="BR6" s="36">
        <f t="shared" si="8"/>
        <v>49.58</v>
      </c>
      <c r="BS6" s="36">
        <f t="shared" si="8"/>
        <v>45.36</v>
      </c>
      <c r="BT6" s="36">
        <f t="shared" si="8"/>
        <v>49.18</v>
      </c>
      <c r="BU6" s="36">
        <f t="shared" si="8"/>
        <v>37.92</v>
      </c>
      <c r="BV6" s="36">
        <f t="shared" si="8"/>
        <v>40.89</v>
      </c>
      <c r="BW6" s="36">
        <f t="shared" si="8"/>
        <v>41.25</v>
      </c>
      <c r="BX6" s="36">
        <f t="shared" si="8"/>
        <v>42.5</v>
      </c>
      <c r="BY6" s="36">
        <f t="shared" si="8"/>
        <v>41.84</v>
      </c>
      <c r="BZ6" s="35" t="str">
        <f>IF(BZ7="","",IF(BZ7="-","【-】","【"&amp;SUBSTITUTE(TEXT(BZ7,"#,##0.00"),"-","△")&amp;"】"))</f>
        <v>【55.87】</v>
      </c>
      <c r="CA6" s="36">
        <f>IF(CA7="",NA(),CA7)</f>
        <v>439.67</v>
      </c>
      <c r="CB6" s="36">
        <f t="shared" ref="CB6:CJ6" si="9">IF(CB7="",NA(),CB7)</f>
        <v>417.3</v>
      </c>
      <c r="CC6" s="36">
        <f t="shared" si="9"/>
        <v>382.87</v>
      </c>
      <c r="CD6" s="36">
        <f t="shared" si="9"/>
        <v>403.12</v>
      </c>
      <c r="CE6" s="36">
        <f t="shared" si="9"/>
        <v>367.56</v>
      </c>
      <c r="CF6" s="36">
        <f t="shared" si="9"/>
        <v>423.18</v>
      </c>
      <c r="CG6" s="36">
        <f t="shared" si="9"/>
        <v>383.2</v>
      </c>
      <c r="CH6" s="36">
        <f t="shared" si="9"/>
        <v>383.25</v>
      </c>
      <c r="CI6" s="36">
        <f t="shared" si="9"/>
        <v>377.72</v>
      </c>
      <c r="CJ6" s="36">
        <f t="shared" si="9"/>
        <v>390.47</v>
      </c>
      <c r="CK6" s="35" t="str">
        <f>IF(CK7="","",IF(CK7="-","【-】","【"&amp;SUBSTITUTE(TEXT(CK7,"#,##0.00"),"-","△")&amp;"】"))</f>
        <v>【288.19】</v>
      </c>
      <c r="CL6" s="36">
        <f>IF(CL7="",NA(),CL7)</f>
        <v>21.09</v>
      </c>
      <c r="CM6" s="36">
        <f t="shared" ref="CM6:CU6" si="10">IF(CM7="",NA(),CM7)</f>
        <v>21.95</v>
      </c>
      <c r="CN6" s="36">
        <f t="shared" si="10"/>
        <v>20.95</v>
      </c>
      <c r="CO6" s="36">
        <f t="shared" si="10"/>
        <v>22.76</v>
      </c>
      <c r="CP6" s="36">
        <f t="shared" si="10"/>
        <v>24.96</v>
      </c>
      <c r="CQ6" s="36">
        <f t="shared" si="10"/>
        <v>46.9</v>
      </c>
      <c r="CR6" s="36">
        <f t="shared" si="10"/>
        <v>47.95</v>
      </c>
      <c r="CS6" s="36">
        <f t="shared" si="10"/>
        <v>48.26</v>
      </c>
      <c r="CT6" s="36">
        <f t="shared" si="10"/>
        <v>48.01</v>
      </c>
      <c r="CU6" s="36">
        <f t="shared" si="10"/>
        <v>49.08</v>
      </c>
      <c r="CV6" s="35" t="str">
        <f>IF(CV7="","",IF(CV7="-","【-】","【"&amp;SUBSTITUTE(TEXT(CV7,"#,##0.00"),"-","△")&amp;"】"))</f>
        <v>【56.31】</v>
      </c>
      <c r="CW6" s="36">
        <f>IF(CW7="",NA(),CW7)</f>
        <v>89.42</v>
      </c>
      <c r="CX6" s="36">
        <f t="shared" ref="CX6:DF6" si="11">IF(CX7="",NA(),CX7)</f>
        <v>90.47</v>
      </c>
      <c r="CY6" s="36">
        <f t="shared" si="11"/>
        <v>94.73</v>
      </c>
      <c r="CZ6" s="36">
        <f t="shared" si="11"/>
        <v>94.73</v>
      </c>
      <c r="DA6" s="36">
        <f t="shared" si="11"/>
        <v>94.15</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0.26</v>
      </c>
      <c r="EE6" s="36">
        <f t="shared" ref="EE6:EM6" si="14">IF(EE7="",NA(),EE7)</f>
        <v>0.22</v>
      </c>
      <c r="EF6" s="36">
        <f t="shared" si="14"/>
        <v>0.01</v>
      </c>
      <c r="EG6" s="36">
        <f t="shared" si="14"/>
        <v>0.08</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16462</v>
      </c>
      <c r="D7" s="38">
        <v>47</v>
      </c>
      <c r="E7" s="38">
        <v>1</v>
      </c>
      <c r="F7" s="38">
        <v>0</v>
      </c>
      <c r="G7" s="38">
        <v>0</v>
      </c>
      <c r="H7" s="38" t="s">
        <v>94</v>
      </c>
      <c r="I7" s="38" t="s">
        <v>95</v>
      </c>
      <c r="J7" s="38" t="s">
        <v>96</v>
      </c>
      <c r="K7" s="38" t="s">
        <v>97</v>
      </c>
      <c r="L7" s="38" t="s">
        <v>98</v>
      </c>
      <c r="M7" s="38" t="s">
        <v>99</v>
      </c>
      <c r="N7" s="39" t="s">
        <v>100</v>
      </c>
      <c r="O7" s="39" t="s">
        <v>101</v>
      </c>
      <c r="P7" s="39">
        <v>17.399999999999999</v>
      </c>
      <c r="Q7" s="39">
        <v>5121</v>
      </c>
      <c r="R7" s="39">
        <v>6733</v>
      </c>
      <c r="S7" s="39">
        <v>391.91</v>
      </c>
      <c r="T7" s="39">
        <v>17.18</v>
      </c>
      <c r="U7" s="39">
        <v>1142</v>
      </c>
      <c r="V7" s="39">
        <v>95.31</v>
      </c>
      <c r="W7" s="39">
        <v>11.98</v>
      </c>
      <c r="X7" s="39">
        <v>64.489999999999995</v>
      </c>
      <c r="Y7" s="39">
        <v>65.510000000000005</v>
      </c>
      <c r="Z7" s="39">
        <v>65.34</v>
      </c>
      <c r="AA7" s="39">
        <v>60.77</v>
      </c>
      <c r="AB7" s="39">
        <v>59.77</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1524.42</v>
      </c>
      <c r="BF7" s="39">
        <v>1442.51</v>
      </c>
      <c r="BG7" s="39">
        <v>1394.7</v>
      </c>
      <c r="BH7" s="39">
        <v>1267.17</v>
      </c>
      <c r="BI7" s="39">
        <v>1102.3</v>
      </c>
      <c r="BJ7" s="39">
        <v>1595.62</v>
      </c>
      <c r="BK7" s="39">
        <v>1302.33</v>
      </c>
      <c r="BL7" s="39">
        <v>1274.21</v>
      </c>
      <c r="BM7" s="39">
        <v>1183.92</v>
      </c>
      <c r="BN7" s="39">
        <v>1128.72</v>
      </c>
      <c r="BO7" s="39">
        <v>949.15</v>
      </c>
      <c r="BP7" s="39">
        <v>43.5</v>
      </c>
      <c r="BQ7" s="39">
        <v>45.26</v>
      </c>
      <c r="BR7" s="39">
        <v>49.58</v>
      </c>
      <c r="BS7" s="39">
        <v>45.36</v>
      </c>
      <c r="BT7" s="39">
        <v>49.18</v>
      </c>
      <c r="BU7" s="39">
        <v>37.92</v>
      </c>
      <c r="BV7" s="39">
        <v>40.89</v>
      </c>
      <c r="BW7" s="39">
        <v>41.25</v>
      </c>
      <c r="BX7" s="39">
        <v>42.5</v>
      </c>
      <c r="BY7" s="39">
        <v>41.84</v>
      </c>
      <c r="BZ7" s="39">
        <v>55.87</v>
      </c>
      <c r="CA7" s="39">
        <v>439.67</v>
      </c>
      <c r="CB7" s="39">
        <v>417.3</v>
      </c>
      <c r="CC7" s="39">
        <v>382.87</v>
      </c>
      <c r="CD7" s="39">
        <v>403.12</v>
      </c>
      <c r="CE7" s="39">
        <v>367.56</v>
      </c>
      <c r="CF7" s="39">
        <v>423.18</v>
      </c>
      <c r="CG7" s="39">
        <v>383.2</v>
      </c>
      <c r="CH7" s="39">
        <v>383.25</v>
      </c>
      <c r="CI7" s="39">
        <v>377.72</v>
      </c>
      <c r="CJ7" s="39">
        <v>390.47</v>
      </c>
      <c r="CK7" s="39">
        <v>288.19</v>
      </c>
      <c r="CL7" s="39">
        <v>21.09</v>
      </c>
      <c r="CM7" s="39">
        <v>21.95</v>
      </c>
      <c r="CN7" s="39">
        <v>20.95</v>
      </c>
      <c r="CO7" s="39">
        <v>22.76</v>
      </c>
      <c r="CP7" s="39">
        <v>24.96</v>
      </c>
      <c r="CQ7" s="39">
        <v>46.9</v>
      </c>
      <c r="CR7" s="39">
        <v>47.95</v>
      </c>
      <c r="CS7" s="39">
        <v>48.26</v>
      </c>
      <c r="CT7" s="39">
        <v>48.01</v>
      </c>
      <c r="CU7" s="39">
        <v>49.08</v>
      </c>
      <c r="CV7" s="39">
        <v>56.31</v>
      </c>
      <c r="CW7" s="39">
        <v>89.42</v>
      </c>
      <c r="CX7" s="39">
        <v>90.47</v>
      </c>
      <c r="CY7" s="39">
        <v>94.73</v>
      </c>
      <c r="CZ7" s="39">
        <v>94.73</v>
      </c>
      <c r="DA7" s="39">
        <v>94.15</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0.26</v>
      </c>
      <c r="EE7" s="39">
        <v>0.22</v>
      </c>
      <c r="EF7" s="39">
        <v>0.01</v>
      </c>
      <c r="EG7" s="39">
        <v>0.08</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107</v>
      </c>
    </row>
    <row r="12" spans="1:144" x14ac:dyDescent="0.15">
      <c r="B12">
        <v>1</v>
      </c>
      <c r="C12">
        <v>1</v>
      </c>
      <c r="D12">
        <v>1</v>
      </c>
      <c r="E12">
        <v>1</v>
      </c>
      <c r="F12">
        <v>2</v>
      </c>
      <c r="G12" t="s">
        <v>108</v>
      </c>
    </row>
    <row r="13" spans="1:144" x14ac:dyDescent="0.15">
      <c r="B13" t="s">
        <v>109</v>
      </c>
      <c r="C13" t="s">
        <v>109</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USRLCA001</cp:lastModifiedBy>
  <dcterms:created xsi:type="dcterms:W3CDTF">2021-12-03T07:01:38Z</dcterms:created>
  <dcterms:modified xsi:type="dcterms:W3CDTF">2022-02-28T06:25:02Z</dcterms:modified>
  <cp:category/>
</cp:coreProperties>
</file>