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W:\94水道事務\水道\00水道事業共通\調査報告\R2\03.1.14公営企業に係る経営比較分析表（令和元年度決算）の分析等について\【経営比較分析表】2019_016462_46_010\"/>
    </mc:Choice>
  </mc:AlternateContent>
  <workbookProtection workbookAlgorithmName="SHA-512" workbookHashValue="vLjgcmLEb0Yk8Ug8b2H7IXP15mT0SlJpN499u7U3wZNY8Au7k7uij1IxL8UWncBINDWoiPlqYXtF9btoYFutng==" workbookSaltValue="0GGjQ7dtHHjnkvoqctkOcA==" workbookSpinCount="100000" lockStructure="1"/>
  <bookViews>
    <workbookView xWindow="0" yWindow="0" windowWidth="15360" windowHeight="7635"/>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<sst xmlns="http://schemas.openxmlformats.org/spreadsheetml/2006/main" count="228" uniqueCount="114">
  <si>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</si>
  <si>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</si>
  <si>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</si>
  <si>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</si>
  <si>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</si>
  <si>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</si>
  <si>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</si>
  <si>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</si>
  <si>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</si>
  <si>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</si>
  <si>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</si>
  <si>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</si>
  <si>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</si>
  <si>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</si>
  <si>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</si>
  <si>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</si>
  <si>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</si>
  <si>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</si>
  <si>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</si>
  <si>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</si>
  <si>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</si>
  <si>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</si>
  <si>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</si>
  <si>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</si>
  <si>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</si>
  <si>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</si>
  <si>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</si>
  <si>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</si>
  <si>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</si>
  <si>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</si>
  <si>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</si>
  <si>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</si>
  <si>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</si>
  <si>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</si>
  <si>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</si>
  <si>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</si>
  <si>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</si>
  <si>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</si>
  <si>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</si>
  <si>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</si>
  <si>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</si>
  <si>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</si>
  <si>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</si>
  <si>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</si>
  <si>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</si>
  <si>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</si>
  <si>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</si>
  <si>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</si>
  <si>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</si>
  <si>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</si>
  <si>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</si>
  <si>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</si>
  <si>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</si>
  <si>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</si>
  <si>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</si>
  <si>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</si>
  <si>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</si>
  <si>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</si>
  <si>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</si>
  <si>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</si>
  <si>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</si>
  <si>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</si>
  <si>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</si>
  <si>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</si>
  <si>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</si>
  <si>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</si>
  <si>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</si>
  <si>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</si>
  <si>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</si>
  <si>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</si>
  <si>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</si>
  <si>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</si>
  <si>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</si>
  <si>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</si>
  <si>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</si>
  <si>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</si>
  <si>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</si>
  <si>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</si>
  <si>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</si>
  <si>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</si>
  <si>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</si>
  <si>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</si>
  <si>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</si>
  <si>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</si>
  <si>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</si>
  <si>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</si>
  <si>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</si>
  <si>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</si>
  <si>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</si>
  <si>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</si>
  <si>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</si>
  <si>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</si>
  <si>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</si>
  <si>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本別町</t>
  </si>
  <si>
    <t>法適用</t>
  </si>
  <si>
    <t>水道事業</t>
  </si>
  <si>
    <t>末端給水事業</t>
  </si>
  <si>
    <t>A9</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</si>
  <si>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</si>
  <si>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</si>
  <si>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</si>
  <si>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</si>
  <si>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</si>
  <si>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</si>
  <si>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</si>
  <si>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</si>
  <si>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</si>
  <si>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</si>
  <si>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</si>
  <si>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</si>
  <si>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</si>
  <si>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管路経年化率は年々上昇しており、老朽管の適宜更新が必要であるが、近年の機械設備等の集中投資により、減価償却費の増による給水原価の上昇等、経営圧迫を引き起こしている状況であり、減価償却費・給水原価・企業債残高の推移を注視しつつ、経営規模に見合った適正な更新計画が必要と考える。
　また、機械等設備費用に比して耐用年数が短い資産に関しては、償却完了即更新ではなく、実情に見合った更新、将来の給水人口見込に見合った規模の設備など、効率的な運用を行いたい。</t>
  </si>
  <si>
    <t>　累積欠損金比率は健全な数値ではあるが、人口減等の影響による給水収益の減の影響が経常収支比率の低下、企業債残高対給水収益比率の増加と料金回収率・施設利用率の低下となって表れており、将来的な流動比率の低下も懸念されるため、給水人口の規模に見合った経営計画・設備投資計画が今後必要であると考えている。
　また、給水原価が類似団体と比較して非常に高い状態であるため、令和２年度より料金の改定を行い原価回収率の向上を図っているが、今後も定期的な見直しを行うと共に、適正規模での経営、管路・機械設備の計画的な更新など、経営の効率化を徹底して行い、給水原価の引き下げに努め、抜本的な経営の改善を目指したい。</t>
    <rPh sb="90" eb="93">
      <t>ショウライテキ</t>
    </rPh>
    <rPh sb="94" eb="96">
      <t>リュウドウ</t>
    </rPh>
    <rPh sb="96" eb="98">
      <t>ヒリツ</t>
    </rPh>
    <rPh sb="99" eb="101">
      <t>テイカ</t>
    </rPh>
    <rPh sb="102" eb="104">
      <t>ケネン</t>
    </rPh>
    <rPh sb="180" eb="182">
      <t>レイワ</t>
    </rPh>
    <rPh sb="183" eb="185">
      <t>ネンド</t>
    </rPh>
    <rPh sb="187" eb="189">
      <t>リョウキン</t>
    </rPh>
    <rPh sb="190" eb="192">
      <t>カイテイ</t>
    </rPh>
    <rPh sb="193" eb="194">
      <t>オコナ</t>
    </rPh>
    <rPh sb="195" eb="197">
      <t>ゲンカ</t>
    </rPh>
    <rPh sb="197" eb="199">
      <t>カイシュウ</t>
    </rPh>
    <rPh sb="199" eb="200">
      <t>リツ</t>
    </rPh>
    <rPh sb="201" eb="203">
      <t>コウジョウ</t>
    </rPh>
    <rPh sb="204" eb="205">
      <t>ハカ</t>
    </rPh>
    <rPh sb="211" eb="213">
      <t>コンゴ</t>
    </rPh>
    <rPh sb="214" eb="217">
      <t>テイキテキ</t>
    </rPh>
    <rPh sb="218" eb="220">
      <t>ミナオ</t>
    </rPh>
    <rPh sb="222" eb="223">
      <t>オコナ</t>
    </rPh>
    <rPh sb="225" eb="226">
      <t>トモ</t>
    </rPh>
    <rPh sb="281" eb="284">
      <t>バッポンテキ</t>
    </rPh>
    <rPh sb="285" eb="287">
      <t>ケイエイ</t>
    </rPh>
    <rPh sb="288" eb="290">
      <t>カイゼン</t>
    </rPh>
    <rPh sb="291" eb="293">
      <t>メザ</t>
    </rPh>
    <phoneticPr fontId="4"/>
  </si>
  <si>
    <t>　急激に進む人口減に対して、水道事業の経営も適正な規模に見合った運営が求められると考える。
　安全・安心な水道水を供給するという水道事業の目的は果たしつつ、現在と同程度の経常費用・設備投資を求めるのではなく、簡易水道事業との統合や、経営戦略・アセットマネジメント等の長期計画の策定など、適正な将来設計による安定した経営を目指していきたい。</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</si>
</sst>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0.94</c:v>
                </c:pt>
                <c:pt idx="1">
                  <c:v>0.76</c:v>
                </c:pt>
                <c:pt idx="2">
                  <c:v>0.57999999999999996</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4568-41BD-AFC9-E495A4CF161A}"/>
            </c:ext>
          </c:extLst>
        </c:ser>
        <c:dLbls>
          <c:showLegendKey val="0"/>
          <c:showVal val="0"/>
          <c:showCatName val="0"/>
          <c:showSerName val="0"/>
          <c:showPercent val="0"/>
          <c:showBubbleSize val="0"/>
        </c:dLbls>
        <c:gapWidth val="150"/>
        <c:axId val="608520032"/>
        <c:axId val="608520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0.65</c:v>
                </c:pt>
                <c:pt idx="1">
                  <c:v>0.46</c:v>
                </c:pt>
                <c:pt idx="2">
                  <c:v>0.4</c:v>
                </c:pt>
                <c:pt idx="3">
                  <c:v>0.32</c:v>
                </c:pt>
                <c:pt idx="4">
                  <c:v>0.81</c:v>
                </c:pt>
              </c:numCache>
            </c:numRef>
          </c:val>
          <c:smooth val="0"/>
          <c:extLst xmlns:c16r2="http://schemas.microsoft.com/office/drawing/2015/06/chart">
            <c:ext xmlns:c16="http://schemas.microsoft.com/office/drawing/2014/chart" uri="{C3380CC4-5D6E-409C-BE32-E72D297353CC}">
              <c16:uniqueId val="{00000001-4568-41BD-AFC9-E495A4CF161A}"/>
            </c:ext>
          </c:extLst>
        </c:ser>
        <c:dLbls>
          <c:showLegendKey val="0"/>
          <c:showVal val="0"/>
          <c:showCatName val="0"/>
          <c:showSerName val="0"/>
          <c:showPercent val="0"/>
          <c:showBubbleSize val="0"/>
        </c:dLbls>
        <c:marker val="1"/>
        <c:smooth val="0"/>
        <c:axId val="608520032"/>
        <c:axId val="608520424"/>
      </c:lineChart>
      <c:dateAx>
        <c:axId val="608520032"/>
        <c:scaling>
          <c:orientation val="minMax"/>
        </c:scaling>
        <c:delete val="1"/>
        <c:axPos val="b"/>
        <c:numFmt formatCode="&quot;H&quot;yy" sourceLinked="1"/>
        <c:majorTickMark val="none"/>
        <c:minorTickMark val="none"/>
        <c:tickLblPos val="none"/>
        <c:crossAx val="608520424"/>
        <c:crosses val="autoZero"/>
        <c:auto val="1"/>
        <c:lblOffset val="100"/>
        <c:baseTimeUnit val="years"/>
      </c:dateAx>
      <c:valAx>
        <c:axId val="608520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08520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40.36</c:v>
                </c:pt>
                <c:pt idx="1">
                  <c:v>41.36</c:v>
                </c:pt>
                <c:pt idx="2">
                  <c:v>39.94</c:v>
                </c:pt>
                <c:pt idx="3">
                  <c:v>40</c:v>
                </c:pt>
                <c:pt idx="4">
                  <c:v>38.64</c:v>
                </c:pt>
              </c:numCache>
            </c:numRef>
          </c:val>
          <c:extLst xmlns:c16r2="http://schemas.microsoft.com/office/drawing/2015/06/chart">
            <c:ext xmlns:c16="http://schemas.microsoft.com/office/drawing/2014/chart" uri="{C3380CC4-5D6E-409C-BE32-E72D297353CC}">
              <c16:uniqueId val="{00000000-B0AF-4FE2-8137-D47E8B15F0A7}"/>
            </c:ext>
          </c:extLst>
        </c:ser>
        <c:dLbls>
          <c:showLegendKey val="0"/>
          <c:showVal val="0"/>
          <c:showCatName val="0"/>
          <c:showSerName val="0"/>
          <c:showPercent val="0"/>
          <c:showBubbleSize val="0"/>
        </c:dLbls>
        <c:gapWidth val="150"/>
        <c:axId val="600146528"/>
        <c:axId val="600146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49.08</c:v>
                </c:pt>
                <c:pt idx="1">
                  <c:v>49.32</c:v>
                </c:pt>
                <c:pt idx="2">
                  <c:v>38.979999999999997</c:v>
                </c:pt>
                <c:pt idx="3">
                  <c:v>39.61</c:v>
                </c:pt>
                <c:pt idx="4">
                  <c:v>41.06</c:v>
                </c:pt>
              </c:numCache>
            </c:numRef>
          </c:val>
          <c:smooth val="0"/>
          <c:extLst xmlns:c16r2="http://schemas.microsoft.com/office/drawing/2015/06/chart">
            <c:ext xmlns:c16="http://schemas.microsoft.com/office/drawing/2014/chart" uri="{C3380CC4-5D6E-409C-BE32-E72D297353CC}">
              <c16:uniqueId val="{00000001-B0AF-4FE2-8137-D47E8B15F0A7}"/>
            </c:ext>
          </c:extLst>
        </c:ser>
        <c:dLbls>
          <c:showLegendKey val="0"/>
          <c:showVal val="0"/>
          <c:showCatName val="0"/>
          <c:showSerName val="0"/>
          <c:showPercent val="0"/>
          <c:showBubbleSize val="0"/>
        </c:dLbls>
        <c:marker val="1"/>
        <c:smooth val="0"/>
        <c:axId val="600146528"/>
        <c:axId val="600146920"/>
      </c:lineChart>
      <c:dateAx>
        <c:axId val="600146528"/>
        <c:scaling>
          <c:orientation val="minMax"/>
        </c:scaling>
        <c:delete val="1"/>
        <c:axPos val="b"/>
        <c:numFmt formatCode="&quot;H&quot;yy" sourceLinked="1"/>
        <c:majorTickMark val="none"/>
        <c:minorTickMark val="none"/>
        <c:tickLblPos val="none"/>
        <c:crossAx val="600146920"/>
        <c:crosses val="autoZero"/>
        <c:auto val="1"/>
        <c:lblOffset val="100"/>
        <c:baseTimeUnit val="years"/>
      </c:dateAx>
      <c:valAx>
        <c:axId val="600146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00146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83.57</c:v>
                </c:pt>
                <c:pt idx="1">
                  <c:v>79.680000000000007</c:v>
                </c:pt>
                <c:pt idx="2">
                  <c:v>81.66</c:v>
                </c:pt>
                <c:pt idx="3">
                  <c:v>79.73</c:v>
                </c:pt>
                <c:pt idx="4">
                  <c:v>79.959999999999994</c:v>
                </c:pt>
              </c:numCache>
            </c:numRef>
          </c:val>
          <c:extLst xmlns:c16r2="http://schemas.microsoft.com/office/drawing/2015/06/chart">
            <c:ext xmlns:c16="http://schemas.microsoft.com/office/drawing/2014/chart" uri="{C3380CC4-5D6E-409C-BE32-E72D297353CC}">
              <c16:uniqueId val="{00000000-634D-41FC-8383-97D1EE54E536}"/>
            </c:ext>
          </c:extLst>
        </c:ser>
        <c:dLbls>
          <c:showLegendKey val="0"/>
          <c:showVal val="0"/>
          <c:showCatName val="0"/>
          <c:showSerName val="0"/>
          <c:showPercent val="0"/>
          <c:showBubbleSize val="0"/>
        </c:dLbls>
        <c:gapWidth val="150"/>
        <c:axId val="600148096"/>
        <c:axId val="600148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79.3</c:v>
                </c:pt>
                <c:pt idx="1">
                  <c:v>79.34</c:v>
                </c:pt>
                <c:pt idx="2">
                  <c:v>75.010000000000005</c:v>
                </c:pt>
                <c:pt idx="3">
                  <c:v>72.959999999999994</c:v>
                </c:pt>
                <c:pt idx="4">
                  <c:v>72.42</c:v>
                </c:pt>
              </c:numCache>
            </c:numRef>
          </c:val>
          <c:smooth val="0"/>
          <c:extLst xmlns:c16r2="http://schemas.microsoft.com/office/drawing/2015/06/chart">
            <c:ext xmlns:c16="http://schemas.microsoft.com/office/drawing/2014/chart" uri="{C3380CC4-5D6E-409C-BE32-E72D297353CC}">
              <c16:uniqueId val="{00000001-634D-41FC-8383-97D1EE54E536}"/>
            </c:ext>
          </c:extLst>
        </c:ser>
        <c:dLbls>
          <c:showLegendKey val="0"/>
          <c:showVal val="0"/>
          <c:showCatName val="0"/>
          <c:showSerName val="0"/>
          <c:showPercent val="0"/>
          <c:showBubbleSize val="0"/>
        </c:dLbls>
        <c:marker val="1"/>
        <c:smooth val="0"/>
        <c:axId val="600148096"/>
        <c:axId val="600148488"/>
      </c:lineChart>
      <c:dateAx>
        <c:axId val="600148096"/>
        <c:scaling>
          <c:orientation val="minMax"/>
        </c:scaling>
        <c:delete val="1"/>
        <c:axPos val="b"/>
        <c:numFmt formatCode="&quot;H&quot;yy" sourceLinked="1"/>
        <c:majorTickMark val="none"/>
        <c:minorTickMark val="none"/>
        <c:tickLblPos val="none"/>
        <c:crossAx val="600148488"/>
        <c:crosses val="autoZero"/>
        <c:auto val="1"/>
        <c:lblOffset val="100"/>
        <c:baseTimeUnit val="years"/>
      </c:dateAx>
      <c:valAx>
        <c:axId val="600148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00148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96.81</c:v>
                </c:pt>
                <c:pt idx="1">
                  <c:v>95.18</c:v>
                </c:pt>
                <c:pt idx="2">
                  <c:v>97.52</c:v>
                </c:pt>
                <c:pt idx="3">
                  <c:v>100.48</c:v>
                </c:pt>
                <c:pt idx="4">
                  <c:v>99.34</c:v>
                </c:pt>
              </c:numCache>
            </c:numRef>
          </c:val>
          <c:extLst xmlns:c16r2="http://schemas.microsoft.com/office/drawing/2015/06/chart">
            <c:ext xmlns:c16="http://schemas.microsoft.com/office/drawing/2014/chart" uri="{C3380CC4-5D6E-409C-BE32-E72D297353CC}">
              <c16:uniqueId val="{00000000-4599-4952-BB68-77EA23B1FFAD}"/>
            </c:ext>
          </c:extLst>
        </c:ser>
        <c:dLbls>
          <c:showLegendKey val="0"/>
          <c:showVal val="0"/>
          <c:showCatName val="0"/>
          <c:showSerName val="0"/>
          <c:showPercent val="0"/>
          <c:showBubbleSize val="0"/>
        </c:dLbls>
        <c:gapWidth val="150"/>
        <c:axId val="608521600"/>
        <c:axId val="608521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106.62</c:v>
                </c:pt>
                <c:pt idx="1">
                  <c:v>107.95</c:v>
                </c:pt>
                <c:pt idx="2">
                  <c:v>104.85</c:v>
                </c:pt>
                <c:pt idx="3">
                  <c:v>107.64</c:v>
                </c:pt>
                <c:pt idx="4">
                  <c:v>108.22</c:v>
                </c:pt>
              </c:numCache>
            </c:numRef>
          </c:val>
          <c:smooth val="0"/>
          <c:extLst xmlns:c16r2="http://schemas.microsoft.com/office/drawing/2015/06/chart">
            <c:ext xmlns:c16="http://schemas.microsoft.com/office/drawing/2014/chart" uri="{C3380CC4-5D6E-409C-BE32-E72D297353CC}">
              <c16:uniqueId val="{00000001-4599-4952-BB68-77EA23B1FFAD}"/>
            </c:ext>
          </c:extLst>
        </c:ser>
        <c:dLbls>
          <c:showLegendKey val="0"/>
          <c:showVal val="0"/>
          <c:showCatName val="0"/>
          <c:showSerName val="0"/>
          <c:showPercent val="0"/>
          <c:showBubbleSize val="0"/>
        </c:dLbls>
        <c:marker val="1"/>
        <c:smooth val="0"/>
        <c:axId val="608521600"/>
        <c:axId val="608521992"/>
      </c:lineChart>
      <c:dateAx>
        <c:axId val="608521600"/>
        <c:scaling>
          <c:orientation val="minMax"/>
        </c:scaling>
        <c:delete val="1"/>
        <c:axPos val="b"/>
        <c:numFmt formatCode="&quot;H&quot;yy" sourceLinked="1"/>
        <c:majorTickMark val="none"/>
        <c:minorTickMark val="none"/>
        <c:tickLblPos val="none"/>
        <c:crossAx val="608521992"/>
        <c:crosses val="autoZero"/>
        <c:auto val="1"/>
        <c:lblOffset val="100"/>
        <c:baseTimeUnit val="years"/>
      </c:dateAx>
      <c:valAx>
        <c:axId val="6085219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608521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57.42</c:v>
                </c:pt>
                <c:pt idx="1">
                  <c:v>57.25</c:v>
                </c:pt>
                <c:pt idx="2">
                  <c:v>58.33</c:v>
                </c:pt>
                <c:pt idx="3">
                  <c:v>59.73</c:v>
                </c:pt>
                <c:pt idx="4">
                  <c:v>60.67</c:v>
                </c:pt>
              </c:numCache>
            </c:numRef>
          </c:val>
          <c:extLst xmlns:c16r2="http://schemas.microsoft.com/office/drawing/2015/06/chart">
            <c:ext xmlns:c16="http://schemas.microsoft.com/office/drawing/2014/chart" uri="{C3380CC4-5D6E-409C-BE32-E72D297353CC}">
              <c16:uniqueId val="{00000000-8AE1-45F9-B764-565E38D980CF}"/>
            </c:ext>
          </c:extLst>
        </c:ser>
        <c:dLbls>
          <c:showLegendKey val="0"/>
          <c:showVal val="0"/>
          <c:showCatName val="0"/>
          <c:showSerName val="0"/>
          <c:showPercent val="0"/>
          <c:showBubbleSize val="0"/>
        </c:dLbls>
        <c:gapWidth val="150"/>
        <c:axId val="608523168"/>
        <c:axId val="608523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47.44</c:v>
                </c:pt>
                <c:pt idx="1">
                  <c:v>48.3</c:v>
                </c:pt>
                <c:pt idx="2">
                  <c:v>51.89</c:v>
                </c:pt>
                <c:pt idx="3">
                  <c:v>54.09</c:v>
                </c:pt>
                <c:pt idx="4">
                  <c:v>52.73</c:v>
                </c:pt>
              </c:numCache>
            </c:numRef>
          </c:val>
          <c:smooth val="0"/>
          <c:extLst xmlns:c16r2="http://schemas.microsoft.com/office/drawing/2015/06/chart">
            <c:ext xmlns:c16="http://schemas.microsoft.com/office/drawing/2014/chart" uri="{C3380CC4-5D6E-409C-BE32-E72D297353CC}">
              <c16:uniqueId val="{00000001-8AE1-45F9-B764-565E38D980CF}"/>
            </c:ext>
          </c:extLst>
        </c:ser>
        <c:dLbls>
          <c:showLegendKey val="0"/>
          <c:showVal val="0"/>
          <c:showCatName val="0"/>
          <c:showSerName val="0"/>
          <c:showPercent val="0"/>
          <c:showBubbleSize val="0"/>
        </c:dLbls>
        <c:marker val="1"/>
        <c:smooth val="0"/>
        <c:axId val="608523168"/>
        <c:axId val="608523560"/>
      </c:lineChart>
      <c:dateAx>
        <c:axId val="608523168"/>
        <c:scaling>
          <c:orientation val="minMax"/>
        </c:scaling>
        <c:delete val="1"/>
        <c:axPos val="b"/>
        <c:numFmt formatCode="&quot;H&quot;yy" sourceLinked="1"/>
        <c:majorTickMark val="none"/>
        <c:minorTickMark val="none"/>
        <c:tickLblPos val="none"/>
        <c:crossAx val="608523560"/>
        <c:crosses val="autoZero"/>
        <c:auto val="1"/>
        <c:lblOffset val="100"/>
        <c:baseTimeUnit val="years"/>
      </c:dateAx>
      <c:valAx>
        <c:axId val="608523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08523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18.760000000000002</c:v>
                </c:pt>
                <c:pt idx="1">
                  <c:v>18.62</c:v>
                </c:pt>
                <c:pt idx="2">
                  <c:v>24.46</c:v>
                </c:pt>
                <c:pt idx="3">
                  <c:v>28.32</c:v>
                </c:pt>
                <c:pt idx="4">
                  <c:v>34.93</c:v>
                </c:pt>
              </c:numCache>
            </c:numRef>
          </c:val>
          <c:extLst xmlns:c16r2="http://schemas.microsoft.com/office/drawing/2015/06/chart">
            <c:ext xmlns:c16="http://schemas.microsoft.com/office/drawing/2014/chart" uri="{C3380CC4-5D6E-409C-BE32-E72D297353CC}">
              <c16:uniqueId val="{00000000-E35E-417F-8BE9-32725F082BF7}"/>
            </c:ext>
          </c:extLst>
        </c:ser>
        <c:dLbls>
          <c:showLegendKey val="0"/>
          <c:showVal val="0"/>
          <c:showCatName val="0"/>
          <c:showSerName val="0"/>
          <c:showPercent val="0"/>
          <c:showBubbleSize val="0"/>
        </c:dLbls>
        <c:gapWidth val="150"/>
        <c:axId val="608524736"/>
        <c:axId val="608525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11.16</c:v>
                </c:pt>
                <c:pt idx="1">
                  <c:v>12.43</c:v>
                </c:pt>
                <c:pt idx="2">
                  <c:v>14.74</c:v>
                </c:pt>
                <c:pt idx="3">
                  <c:v>18.68</c:v>
                </c:pt>
                <c:pt idx="4">
                  <c:v>19.91</c:v>
                </c:pt>
              </c:numCache>
            </c:numRef>
          </c:val>
          <c:smooth val="0"/>
          <c:extLst xmlns:c16r2="http://schemas.microsoft.com/office/drawing/2015/06/chart">
            <c:ext xmlns:c16="http://schemas.microsoft.com/office/drawing/2014/chart" uri="{C3380CC4-5D6E-409C-BE32-E72D297353CC}">
              <c16:uniqueId val="{00000001-E35E-417F-8BE9-32725F082BF7}"/>
            </c:ext>
          </c:extLst>
        </c:ser>
        <c:dLbls>
          <c:showLegendKey val="0"/>
          <c:showVal val="0"/>
          <c:showCatName val="0"/>
          <c:showSerName val="0"/>
          <c:showPercent val="0"/>
          <c:showBubbleSize val="0"/>
        </c:dLbls>
        <c:marker val="1"/>
        <c:smooth val="0"/>
        <c:axId val="608524736"/>
        <c:axId val="608525128"/>
      </c:lineChart>
      <c:dateAx>
        <c:axId val="608524736"/>
        <c:scaling>
          <c:orientation val="minMax"/>
        </c:scaling>
        <c:delete val="1"/>
        <c:axPos val="b"/>
        <c:numFmt formatCode="&quot;H&quot;yy" sourceLinked="1"/>
        <c:majorTickMark val="none"/>
        <c:minorTickMark val="none"/>
        <c:tickLblPos val="none"/>
        <c:crossAx val="608525128"/>
        <c:crosses val="autoZero"/>
        <c:auto val="1"/>
        <c:lblOffset val="100"/>
        <c:baseTimeUnit val="years"/>
      </c:dateAx>
      <c:valAx>
        <c:axId val="608525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08524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3A57-4DB5-A5D5-05EA9CC91406}"/>
            </c:ext>
          </c:extLst>
        </c:ser>
        <c:dLbls>
          <c:showLegendKey val="0"/>
          <c:showVal val="0"/>
          <c:showCatName val="0"/>
          <c:showSerName val="0"/>
          <c:showPercent val="0"/>
          <c:showBubbleSize val="0"/>
        </c:dLbls>
        <c:gapWidth val="150"/>
        <c:axId val="337002744"/>
        <c:axId val="337003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12.59</c:v>
                </c:pt>
                <c:pt idx="1">
                  <c:v>12.44</c:v>
                </c:pt>
                <c:pt idx="2">
                  <c:v>27.52</c:v>
                </c:pt>
                <c:pt idx="3">
                  <c:v>30.84</c:v>
                </c:pt>
                <c:pt idx="4">
                  <c:v>25.29</c:v>
                </c:pt>
              </c:numCache>
            </c:numRef>
          </c:val>
          <c:smooth val="0"/>
          <c:extLst xmlns:c16r2="http://schemas.microsoft.com/office/drawing/2015/06/chart">
            <c:ext xmlns:c16="http://schemas.microsoft.com/office/drawing/2014/chart" uri="{C3380CC4-5D6E-409C-BE32-E72D297353CC}">
              <c16:uniqueId val="{00000001-3A57-4DB5-A5D5-05EA9CC91406}"/>
            </c:ext>
          </c:extLst>
        </c:ser>
        <c:dLbls>
          <c:showLegendKey val="0"/>
          <c:showVal val="0"/>
          <c:showCatName val="0"/>
          <c:showSerName val="0"/>
          <c:showPercent val="0"/>
          <c:showBubbleSize val="0"/>
        </c:dLbls>
        <c:marker val="1"/>
        <c:smooth val="0"/>
        <c:axId val="337002744"/>
        <c:axId val="337003136"/>
      </c:lineChart>
      <c:dateAx>
        <c:axId val="337002744"/>
        <c:scaling>
          <c:orientation val="minMax"/>
        </c:scaling>
        <c:delete val="1"/>
        <c:axPos val="b"/>
        <c:numFmt formatCode="&quot;H&quot;yy" sourceLinked="1"/>
        <c:majorTickMark val="none"/>
        <c:minorTickMark val="none"/>
        <c:tickLblPos val="none"/>
        <c:crossAx val="337003136"/>
        <c:crosses val="autoZero"/>
        <c:auto val="1"/>
        <c:lblOffset val="100"/>
        <c:baseTimeUnit val="years"/>
      </c:dateAx>
      <c:valAx>
        <c:axId val="3370031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37002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395.53</c:v>
                </c:pt>
                <c:pt idx="1">
                  <c:v>282.72000000000003</c:v>
                </c:pt>
                <c:pt idx="2">
                  <c:v>235.53</c:v>
                </c:pt>
                <c:pt idx="3">
                  <c:v>305.52</c:v>
                </c:pt>
                <c:pt idx="4">
                  <c:v>286.73</c:v>
                </c:pt>
              </c:numCache>
            </c:numRef>
          </c:val>
          <c:extLst xmlns:c16r2="http://schemas.microsoft.com/office/drawing/2015/06/chart">
            <c:ext xmlns:c16="http://schemas.microsoft.com/office/drawing/2014/chart" uri="{C3380CC4-5D6E-409C-BE32-E72D297353CC}">
              <c16:uniqueId val="{00000000-B1D1-4F5E-8A2F-E2F330236A8E}"/>
            </c:ext>
          </c:extLst>
        </c:ser>
        <c:dLbls>
          <c:showLegendKey val="0"/>
          <c:showVal val="0"/>
          <c:showCatName val="0"/>
          <c:showSerName val="0"/>
          <c:showPercent val="0"/>
          <c:showBubbleSize val="0"/>
        </c:dLbls>
        <c:gapWidth val="150"/>
        <c:axId val="337004312"/>
        <c:axId val="337004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416.14</c:v>
                </c:pt>
                <c:pt idx="1">
                  <c:v>371.89</c:v>
                </c:pt>
                <c:pt idx="2">
                  <c:v>445.85</c:v>
                </c:pt>
                <c:pt idx="3">
                  <c:v>450.54</c:v>
                </c:pt>
                <c:pt idx="4">
                  <c:v>348.88</c:v>
                </c:pt>
              </c:numCache>
            </c:numRef>
          </c:val>
          <c:smooth val="0"/>
          <c:extLst xmlns:c16r2="http://schemas.microsoft.com/office/drawing/2015/06/chart">
            <c:ext xmlns:c16="http://schemas.microsoft.com/office/drawing/2014/chart" uri="{C3380CC4-5D6E-409C-BE32-E72D297353CC}">
              <c16:uniqueId val="{00000001-B1D1-4F5E-8A2F-E2F330236A8E}"/>
            </c:ext>
          </c:extLst>
        </c:ser>
        <c:dLbls>
          <c:showLegendKey val="0"/>
          <c:showVal val="0"/>
          <c:showCatName val="0"/>
          <c:showSerName val="0"/>
          <c:showPercent val="0"/>
          <c:showBubbleSize val="0"/>
        </c:dLbls>
        <c:marker val="1"/>
        <c:smooth val="0"/>
        <c:axId val="337004312"/>
        <c:axId val="337004704"/>
      </c:lineChart>
      <c:dateAx>
        <c:axId val="337004312"/>
        <c:scaling>
          <c:orientation val="minMax"/>
        </c:scaling>
        <c:delete val="1"/>
        <c:axPos val="b"/>
        <c:numFmt formatCode="&quot;H&quot;yy" sourceLinked="1"/>
        <c:majorTickMark val="none"/>
        <c:minorTickMark val="none"/>
        <c:tickLblPos val="none"/>
        <c:crossAx val="337004704"/>
        <c:crosses val="autoZero"/>
        <c:auto val="1"/>
        <c:lblOffset val="100"/>
        <c:baseTimeUnit val="years"/>
      </c:dateAx>
      <c:valAx>
        <c:axId val="3370047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37004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778.8</c:v>
                </c:pt>
                <c:pt idx="1">
                  <c:v>845.87</c:v>
                </c:pt>
                <c:pt idx="2">
                  <c:v>858.1</c:v>
                </c:pt>
                <c:pt idx="3">
                  <c:v>853.34</c:v>
                </c:pt>
                <c:pt idx="4">
                  <c:v>861.97</c:v>
                </c:pt>
              </c:numCache>
            </c:numRef>
          </c:val>
          <c:extLst xmlns:c16r2="http://schemas.microsoft.com/office/drawing/2015/06/chart">
            <c:ext xmlns:c16="http://schemas.microsoft.com/office/drawing/2014/chart" uri="{C3380CC4-5D6E-409C-BE32-E72D297353CC}">
              <c16:uniqueId val="{00000000-1916-4D7E-B2BF-5AF8EA2560E8}"/>
            </c:ext>
          </c:extLst>
        </c:ser>
        <c:dLbls>
          <c:showLegendKey val="0"/>
          <c:showVal val="0"/>
          <c:showCatName val="0"/>
          <c:showSerName val="0"/>
          <c:showPercent val="0"/>
          <c:showBubbleSize val="0"/>
        </c:dLbls>
        <c:gapWidth val="150"/>
        <c:axId val="337005880"/>
        <c:axId val="337006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487.22</c:v>
                </c:pt>
                <c:pt idx="1">
                  <c:v>483.11</c:v>
                </c:pt>
                <c:pt idx="2">
                  <c:v>516.34</c:v>
                </c:pt>
                <c:pt idx="3">
                  <c:v>496.56</c:v>
                </c:pt>
                <c:pt idx="4">
                  <c:v>540.38</c:v>
                </c:pt>
              </c:numCache>
            </c:numRef>
          </c:val>
          <c:smooth val="0"/>
          <c:extLst xmlns:c16r2="http://schemas.microsoft.com/office/drawing/2015/06/chart">
            <c:ext xmlns:c16="http://schemas.microsoft.com/office/drawing/2014/chart" uri="{C3380CC4-5D6E-409C-BE32-E72D297353CC}">
              <c16:uniqueId val="{00000001-1916-4D7E-B2BF-5AF8EA2560E8}"/>
            </c:ext>
          </c:extLst>
        </c:ser>
        <c:dLbls>
          <c:showLegendKey val="0"/>
          <c:showVal val="0"/>
          <c:showCatName val="0"/>
          <c:showSerName val="0"/>
          <c:showPercent val="0"/>
          <c:showBubbleSize val="0"/>
        </c:dLbls>
        <c:marker val="1"/>
        <c:smooth val="0"/>
        <c:axId val="337005880"/>
        <c:axId val="337006272"/>
      </c:lineChart>
      <c:dateAx>
        <c:axId val="337005880"/>
        <c:scaling>
          <c:orientation val="minMax"/>
        </c:scaling>
        <c:delete val="1"/>
        <c:axPos val="b"/>
        <c:numFmt formatCode="&quot;H&quot;yy" sourceLinked="1"/>
        <c:majorTickMark val="none"/>
        <c:minorTickMark val="none"/>
        <c:tickLblPos val="none"/>
        <c:crossAx val="337006272"/>
        <c:crosses val="autoZero"/>
        <c:auto val="1"/>
        <c:lblOffset val="100"/>
        <c:baseTimeUnit val="years"/>
      </c:dateAx>
      <c:valAx>
        <c:axId val="3370062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37005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84.01</c:v>
                </c:pt>
                <c:pt idx="1">
                  <c:v>75.94</c:v>
                </c:pt>
                <c:pt idx="2">
                  <c:v>74.06</c:v>
                </c:pt>
                <c:pt idx="3">
                  <c:v>73.459999999999994</c:v>
                </c:pt>
                <c:pt idx="4">
                  <c:v>77.28</c:v>
                </c:pt>
              </c:numCache>
            </c:numRef>
          </c:val>
          <c:extLst xmlns:c16r2="http://schemas.microsoft.com/office/drawing/2015/06/chart">
            <c:ext xmlns:c16="http://schemas.microsoft.com/office/drawing/2014/chart" uri="{C3380CC4-5D6E-409C-BE32-E72D297353CC}">
              <c16:uniqueId val="{00000000-027D-4816-9E36-00DC5D84DA58}"/>
            </c:ext>
          </c:extLst>
        </c:ser>
        <c:dLbls>
          <c:showLegendKey val="0"/>
          <c:showVal val="0"/>
          <c:showCatName val="0"/>
          <c:showSerName val="0"/>
          <c:showPercent val="0"/>
          <c:showBubbleSize val="0"/>
        </c:dLbls>
        <c:gapWidth val="150"/>
        <c:axId val="337007448"/>
        <c:axId val="337007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92.76</c:v>
                </c:pt>
                <c:pt idx="1">
                  <c:v>93.28</c:v>
                </c:pt>
                <c:pt idx="2">
                  <c:v>83.27</c:v>
                </c:pt>
                <c:pt idx="3">
                  <c:v>84.9</c:v>
                </c:pt>
                <c:pt idx="4">
                  <c:v>83.22</c:v>
                </c:pt>
              </c:numCache>
            </c:numRef>
          </c:val>
          <c:smooth val="0"/>
          <c:extLst xmlns:c16r2="http://schemas.microsoft.com/office/drawing/2015/06/chart">
            <c:ext xmlns:c16="http://schemas.microsoft.com/office/drawing/2014/chart" uri="{C3380CC4-5D6E-409C-BE32-E72D297353CC}">
              <c16:uniqueId val="{00000001-027D-4816-9E36-00DC5D84DA58}"/>
            </c:ext>
          </c:extLst>
        </c:ser>
        <c:dLbls>
          <c:showLegendKey val="0"/>
          <c:showVal val="0"/>
          <c:showCatName val="0"/>
          <c:showSerName val="0"/>
          <c:showPercent val="0"/>
          <c:showBubbleSize val="0"/>
        </c:dLbls>
        <c:marker val="1"/>
        <c:smooth val="0"/>
        <c:axId val="337007448"/>
        <c:axId val="337007840"/>
      </c:lineChart>
      <c:dateAx>
        <c:axId val="337007448"/>
        <c:scaling>
          <c:orientation val="minMax"/>
        </c:scaling>
        <c:delete val="1"/>
        <c:axPos val="b"/>
        <c:numFmt formatCode="&quot;H&quot;yy" sourceLinked="1"/>
        <c:majorTickMark val="none"/>
        <c:minorTickMark val="none"/>
        <c:tickLblPos val="none"/>
        <c:crossAx val="337007840"/>
        <c:crosses val="autoZero"/>
        <c:auto val="1"/>
        <c:lblOffset val="100"/>
        <c:baseTimeUnit val="years"/>
      </c:dateAx>
      <c:valAx>
        <c:axId val="337007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7007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301.67</c:v>
                </c:pt>
                <c:pt idx="1">
                  <c:v>334.17</c:v>
                </c:pt>
                <c:pt idx="2">
                  <c:v>342.93</c:v>
                </c:pt>
                <c:pt idx="3">
                  <c:v>346.97</c:v>
                </c:pt>
                <c:pt idx="4">
                  <c:v>333.1</c:v>
                </c:pt>
              </c:numCache>
            </c:numRef>
          </c:val>
          <c:extLst xmlns:c16r2="http://schemas.microsoft.com/office/drawing/2015/06/chart">
            <c:ext xmlns:c16="http://schemas.microsoft.com/office/drawing/2014/chart" uri="{C3380CC4-5D6E-409C-BE32-E72D297353CC}">
              <c16:uniqueId val="{00000000-6E63-4BA2-BB5C-8451704A850A}"/>
            </c:ext>
          </c:extLst>
        </c:ser>
        <c:dLbls>
          <c:showLegendKey val="0"/>
          <c:showVal val="0"/>
          <c:showCatName val="0"/>
          <c:showSerName val="0"/>
          <c:showPercent val="0"/>
          <c:showBubbleSize val="0"/>
        </c:dLbls>
        <c:gapWidth val="150"/>
        <c:axId val="337009016"/>
        <c:axId val="33700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208.67</c:v>
                </c:pt>
                <c:pt idx="1">
                  <c:v>208.29</c:v>
                </c:pt>
                <c:pt idx="2">
                  <c:v>228.81</c:v>
                </c:pt>
                <c:pt idx="3">
                  <c:v>231.9</c:v>
                </c:pt>
                <c:pt idx="4">
                  <c:v>234.17</c:v>
                </c:pt>
              </c:numCache>
            </c:numRef>
          </c:val>
          <c:smooth val="0"/>
          <c:extLst xmlns:c16r2="http://schemas.microsoft.com/office/drawing/2015/06/chart">
            <c:ext xmlns:c16="http://schemas.microsoft.com/office/drawing/2014/chart" uri="{C3380CC4-5D6E-409C-BE32-E72D297353CC}">
              <c16:uniqueId val="{00000001-6E63-4BA2-BB5C-8451704A850A}"/>
            </c:ext>
          </c:extLst>
        </c:ser>
        <c:dLbls>
          <c:showLegendKey val="0"/>
          <c:showVal val="0"/>
          <c:showCatName val="0"/>
          <c:showSerName val="0"/>
          <c:showPercent val="0"/>
          <c:showBubbleSize val="0"/>
        </c:dLbls>
        <c:marker val="1"/>
        <c:smooth val="0"/>
        <c:axId val="337009016"/>
        <c:axId val="337009408"/>
      </c:lineChart>
      <c:dateAx>
        <c:axId val="337009016"/>
        <c:scaling>
          <c:orientation val="minMax"/>
        </c:scaling>
        <c:delete val="1"/>
        <c:axPos val="b"/>
        <c:numFmt formatCode="&quot;H&quot;yy" sourceLinked="1"/>
        <c:majorTickMark val="none"/>
        <c:minorTickMark val="none"/>
        <c:tickLblPos val="none"/>
        <c:crossAx val="337009408"/>
        <c:crosses val="autoZero"/>
        <c:auto val="1"/>
        <c:lblOffset val="100"/>
        <c:baseTimeUnit val="years"/>
      </c:dateAx>
      <c:valAx>
        <c:axId val="337009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7009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S1" zoomScale="70" zoomScaleNormal="70" workbookViewId="0">
      <selection activeCell="AT10" sqref="AT10:BA10"/>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北海道　本別町</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A9</v>
      </c>
      <c r="X8" s="60"/>
      <c r="Y8" s="60"/>
      <c r="Z8" s="60"/>
      <c r="AA8" s="60"/>
      <c r="AB8" s="60"/>
      <c r="AC8" s="60"/>
      <c r="AD8" s="60" t="str">
        <f>データ!$M$6</f>
        <v>非設置</v>
      </c>
      <c r="AE8" s="60"/>
      <c r="AF8" s="60"/>
      <c r="AG8" s="60"/>
      <c r="AH8" s="60"/>
      <c r="AI8" s="60"/>
      <c r="AJ8" s="60"/>
      <c r="AK8" s="4"/>
      <c r="AL8" s="61">
        <f>データ!$R$6</f>
        <v>6899</v>
      </c>
      <c r="AM8" s="61"/>
      <c r="AN8" s="61"/>
      <c r="AO8" s="61"/>
      <c r="AP8" s="61"/>
      <c r="AQ8" s="61"/>
      <c r="AR8" s="61"/>
      <c r="AS8" s="61"/>
      <c r="AT8" s="52">
        <f>データ!$S$6</f>
        <v>391.91</v>
      </c>
      <c r="AU8" s="53"/>
      <c r="AV8" s="53"/>
      <c r="AW8" s="53"/>
      <c r="AX8" s="53"/>
      <c r="AY8" s="53"/>
      <c r="AZ8" s="53"/>
      <c r="BA8" s="53"/>
      <c r="BB8" s="54">
        <f>データ!$T$6</f>
        <v>17.600000000000001</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30.64</v>
      </c>
      <c r="J10" s="53"/>
      <c r="K10" s="53"/>
      <c r="L10" s="53"/>
      <c r="M10" s="53"/>
      <c r="N10" s="53"/>
      <c r="O10" s="64"/>
      <c r="P10" s="54">
        <f>データ!$P$6</f>
        <v>69.569999999999993</v>
      </c>
      <c r="Q10" s="54"/>
      <c r="R10" s="54"/>
      <c r="S10" s="54"/>
      <c r="T10" s="54"/>
      <c r="U10" s="54"/>
      <c r="V10" s="54"/>
      <c r="W10" s="61">
        <f>データ!$Q$6</f>
        <v>4767</v>
      </c>
      <c r="X10" s="61"/>
      <c r="Y10" s="61"/>
      <c r="Z10" s="61"/>
      <c r="AA10" s="61"/>
      <c r="AB10" s="61"/>
      <c r="AC10" s="61"/>
      <c r="AD10" s="2"/>
      <c r="AE10" s="2"/>
      <c r="AF10" s="2"/>
      <c r="AG10" s="2"/>
      <c r="AH10" s="4"/>
      <c r="AI10" s="4"/>
      <c r="AJ10" s="4"/>
      <c r="AK10" s="4"/>
      <c r="AL10" s="61">
        <f>データ!$U$6</f>
        <v>4758</v>
      </c>
      <c r="AM10" s="61"/>
      <c r="AN10" s="61"/>
      <c r="AO10" s="61"/>
      <c r="AP10" s="61"/>
      <c r="AQ10" s="61"/>
      <c r="AR10" s="61"/>
      <c r="AS10" s="61"/>
      <c r="AT10" s="52">
        <f>データ!$V$6</f>
        <v>10.69</v>
      </c>
      <c r="AU10" s="53"/>
      <c r="AV10" s="53"/>
      <c r="AW10" s="53"/>
      <c r="AX10" s="53"/>
      <c r="AY10" s="53"/>
      <c r="AZ10" s="53"/>
      <c r="BA10" s="53"/>
      <c r="BB10" s="54">
        <f>データ!$W$6</f>
        <v>445.09</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112</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111</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113</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lHMMoOECw6xW1/5cLHmy4hDptzgKxjjYttrfSBF8jV5FNwjm9J3Cai50qYHzZE3twt2+HoJnCrS5no2Jc60VwA==" saltValue="tOBwR0SZOkpXVuUAm4C8SA=="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16462</v>
      </c>
      <c r="D6" s="34">
        <f t="shared" si="3"/>
        <v>46</v>
      </c>
      <c r="E6" s="34">
        <f t="shared" si="3"/>
        <v>1</v>
      </c>
      <c r="F6" s="34">
        <f t="shared" si="3"/>
        <v>0</v>
      </c>
      <c r="G6" s="34">
        <f t="shared" si="3"/>
        <v>1</v>
      </c>
      <c r="H6" s="34" t="str">
        <f t="shared" si="3"/>
        <v>北海道　本別町</v>
      </c>
      <c r="I6" s="34" t="str">
        <f t="shared" si="3"/>
        <v>法適用</v>
      </c>
      <c r="J6" s="34" t="str">
        <f t="shared" si="3"/>
        <v>水道事業</v>
      </c>
      <c r="K6" s="34" t="str">
        <f t="shared" si="3"/>
        <v>末端給水事業</v>
      </c>
      <c r="L6" s="34" t="str">
        <f t="shared" si="3"/>
        <v>A9</v>
      </c>
      <c r="M6" s="34" t="str">
        <f t="shared" si="3"/>
        <v>非設置</v>
      </c>
      <c r="N6" s="35" t="str">
        <f t="shared" si="3"/>
        <v>-</v>
      </c>
      <c r="O6" s="35">
        <f t="shared" si="3"/>
        <v>30.64</v>
      </c>
      <c r="P6" s="35">
        <f t="shared" si="3"/>
        <v>69.569999999999993</v>
      </c>
      <c r="Q6" s="35">
        <f t="shared" si="3"/>
        <v>4767</v>
      </c>
      <c r="R6" s="35">
        <f t="shared" si="3"/>
        <v>6899</v>
      </c>
      <c r="S6" s="35">
        <f t="shared" si="3"/>
        <v>391.91</v>
      </c>
      <c r="T6" s="35">
        <f t="shared" si="3"/>
        <v>17.600000000000001</v>
      </c>
      <c r="U6" s="35">
        <f t="shared" si="3"/>
        <v>4758</v>
      </c>
      <c r="V6" s="35">
        <f t="shared" si="3"/>
        <v>10.69</v>
      </c>
      <c r="W6" s="35">
        <f t="shared" si="3"/>
        <v>445.09</v>
      </c>
      <c r="X6" s="36">
        <f>IF(X7="",NA(),X7)</f>
        <v>96.81</v>
      </c>
      <c r="Y6" s="36">
        <f t="shared" ref="Y6:AG6" si="4">IF(Y7="",NA(),Y7)</f>
        <v>95.18</v>
      </c>
      <c r="Z6" s="36">
        <f t="shared" si="4"/>
        <v>97.52</v>
      </c>
      <c r="AA6" s="36">
        <f t="shared" si="4"/>
        <v>100.48</v>
      </c>
      <c r="AB6" s="36">
        <f t="shared" si="4"/>
        <v>99.34</v>
      </c>
      <c r="AC6" s="36">
        <f t="shared" si="4"/>
        <v>106.62</v>
      </c>
      <c r="AD6" s="36">
        <f t="shared" si="4"/>
        <v>107.95</v>
      </c>
      <c r="AE6" s="36">
        <f t="shared" si="4"/>
        <v>104.85</v>
      </c>
      <c r="AF6" s="36">
        <f t="shared" si="4"/>
        <v>107.64</v>
      </c>
      <c r="AG6" s="36">
        <f t="shared" si="4"/>
        <v>108.22</v>
      </c>
      <c r="AH6" s="35" t="str">
        <f>IF(AH7="","",IF(AH7="-","【-】","【"&amp;SUBSTITUTE(TEXT(AH7,"#,##0.00"),"-","△")&amp;"】"))</f>
        <v>【112.01】</v>
      </c>
      <c r="AI6" s="35">
        <f>IF(AI7="",NA(),AI7)</f>
        <v>0</v>
      </c>
      <c r="AJ6" s="35">
        <f t="shared" ref="AJ6:AR6" si="5">IF(AJ7="",NA(),AJ7)</f>
        <v>0</v>
      </c>
      <c r="AK6" s="35">
        <f t="shared" si="5"/>
        <v>0</v>
      </c>
      <c r="AL6" s="35">
        <f t="shared" si="5"/>
        <v>0</v>
      </c>
      <c r="AM6" s="35">
        <f t="shared" si="5"/>
        <v>0</v>
      </c>
      <c r="AN6" s="36">
        <f t="shared" si="5"/>
        <v>12.59</v>
      </c>
      <c r="AO6" s="36">
        <f t="shared" si="5"/>
        <v>12.44</v>
      </c>
      <c r="AP6" s="36">
        <f t="shared" si="5"/>
        <v>27.52</v>
      </c>
      <c r="AQ6" s="36">
        <f t="shared" si="5"/>
        <v>30.84</v>
      </c>
      <c r="AR6" s="36">
        <f t="shared" si="5"/>
        <v>25.29</v>
      </c>
      <c r="AS6" s="35" t="str">
        <f>IF(AS7="","",IF(AS7="-","【-】","【"&amp;SUBSTITUTE(TEXT(AS7,"#,##0.00"),"-","△")&amp;"】"))</f>
        <v>【1.08】</v>
      </c>
      <c r="AT6" s="36">
        <f>IF(AT7="",NA(),AT7)</f>
        <v>395.53</v>
      </c>
      <c r="AU6" s="36">
        <f t="shared" ref="AU6:BC6" si="6">IF(AU7="",NA(),AU7)</f>
        <v>282.72000000000003</v>
      </c>
      <c r="AV6" s="36">
        <f t="shared" si="6"/>
        <v>235.53</v>
      </c>
      <c r="AW6" s="36">
        <f t="shared" si="6"/>
        <v>305.52</v>
      </c>
      <c r="AX6" s="36">
        <f t="shared" si="6"/>
        <v>286.73</v>
      </c>
      <c r="AY6" s="36">
        <f t="shared" si="6"/>
        <v>416.14</v>
      </c>
      <c r="AZ6" s="36">
        <f t="shared" si="6"/>
        <v>371.89</v>
      </c>
      <c r="BA6" s="36">
        <f t="shared" si="6"/>
        <v>445.85</v>
      </c>
      <c r="BB6" s="36">
        <f t="shared" si="6"/>
        <v>450.54</v>
      </c>
      <c r="BC6" s="36">
        <f t="shared" si="6"/>
        <v>348.88</v>
      </c>
      <c r="BD6" s="35" t="str">
        <f>IF(BD7="","",IF(BD7="-","【-】","【"&amp;SUBSTITUTE(TEXT(BD7,"#,##0.00"),"-","△")&amp;"】"))</f>
        <v>【264.97】</v>
      </c>
      <c r="BE6" s="36">
        <f>IF(BE7="",NA(),BE7)</f>
        <v>778.8</v>
      </c>
      <c r="BF6" s="36">
        <f t="shared" ref="BF6:BN6" si="7">IF(BF7="",NA(),BF7)</f>
        <v>845.87</v>
      </c>
      <c r="BG6" s="36">
        <f t="shared" si="7"/>
        <v>858.1</v>
      </c>
      <c r="BH6" s="36">
        <f t="shared" si="7"/>
        <v>853.34</v>
      </c>
      <c r="BI6" s="36">
        <f t="shared" si="7"/>
        <v>861.97</v>
      </c>
      <c r="BJ6" s="36">
        <f t="shared" si="7"/>
        <v>487.22</v>
      </c>
      <c r="BK6" s="36">
        <f t="shared" si="7"/>
        <v>483.11</v>
      </c>
      <c r="BL6" s="36">
        <f t="shared" si="7"/>
        <v>516.34</v>
      </c>
      <c r="BM6" s="36">
        <f t="shared" si="7"/>
        <v>496.56</v>
      </c>
      <c r="BN6" s="36">
        <f t="shared" si="7"/>
        <v>540.38</v>
      </c>
      <c r="BO6" s="35" t="str">
        <f>IF(BO7="","",IF(BO7="-","【-】","【"&amp;SUBSTITUTE(TEXT(BO7,"#,##0.00"),"-","△")&amp;"】"))</f>
        <v>【266.61】</v>
      </c>
      <c r="BP6" s="36">
        <f>IF(BP7="",NA(),BP7)</f>
        <v>84.01</v>
      </c>
      <c r="BQ6" s="36">
        <f t="shared" ref="BQ6:BY6" si="8">IF(BQ7="",NA(),BQ7)</f>
        <v>75.94</v>
      </c>
      <c r="BR6" s="36">
        <f t="shared" si="8"/>
        <v>74.06</v>
      </c>
      <c r="BS6" s="36">
        <f t="shared" si="8"/>
        <v>73.459999999999994</v>
      </c>
      <c r="BT6" s="36">
        <f t="shared" si="8"/>
        <v>77.28</v>
      </c>
      <c r="BU6" s="36">
        <f t="shared" si="8"/>
        <v>92.76</v>
      </c>
      <c r="BV6" s="36">
        <f t="shared" si="8"/>
        <v>93.28</v>
      </c>
      <c r="BW6" s="36">
        <f t="shared" si="8"/>
        <v>83.27</v>
      </c>
      <c r="BX6" s="36">
        <f t="shared" si="8"/>
        <v>84.9</v>
      </c>
      <c r="BY6" s="36">
        <f t="shared" si="8"/>
        <v>83.22</v>
      </c>
      <c r="BZ6" s="35" t="str">
        <f>IF(BZ7="","",IF(BZ7="-","【-】","【"&amp;SUBSTITUTE(TEXT(BZ7,"#,##0.00"),"-","△")&amp;"】"))</f>
        <v>【103.24】</v>
      </c>
      <c r="CA6" s="36">
        <f>IF(CA7="",NA(),CA7)</f>
        <v>301.67</v>
      </c>
      <c r="CB6" s="36">
        <f t="shared" ref="CB6:CJ6" si="9">IF(CB7="",NA(),CB7)</f>
        <v>334.17</v>
      </c>
      <c r="CC6" s="36">
        <f t="shared" si="9"/>
        <v>342.93</v>
      </c>
      <c r="CD6" s="36">
        <f t="shared" si="9"/>
        <v>346.97</v>
      </c>
      <c r="CE6" s="36">
        <f t="shared" si="9"/>
        <v>333.1</v>
      </c>
      <c r="CF6" s="36">
        <f t="shared" si="9"/>
        <v>208.67</v>
      </c>
      <c r="CG6" s="36">
        <f t="shared" si="9"/>
        <v>208.29</v>
      </c>
      <c r="CH6" s="36">
        <f t="shared" si="9"/>
        <v>228.81</v>
      </c>
      <c r="CI6" s="36">
        <f t="shared" si="9"/>
        <v>231.9</v>
      </c>
      <c r="CJ6" s="36">
        <f t="shared" si="9"/>
        <v>234.17</v>
      </c>
      <c r="CK6" s="35" t="str">
        <f>IF(CK7="","",IF(CK7="-","【-】","【"&amp;SUBSTITUTE(TEXT(CK7,"#,##0.00"),"-","△")&amp;"】"))</f>
        <v>【168.38】</v>
      </c>
      <c r="CL6" s="36">
        <f>IF(CL7="",NA(),CL7)</f>
        <v>40.36</v>
      </c>
      <c r="CM6" s="36">
        <f t="shared" ref="CM6:CU6" si="10">IF(CM7="",NA(),CM7)</f>
        <v>41.36</v>
      </c>
      <c r="CN6" s="36">
        <f t="shared" si="10"/>
        <v>39.94</v>
      </c>
      <c r="CO6" s="36">
        <f t="shared" si="10"/>
        <v>40</v>
      </c>
      <c r="CP6" s="36">
        <f t="shared" si="10"/>
        <v>38.64</v>
      </c>
      <c r="CQ6" s="36">
        <f t="shared" si="10"/>
        <v>49.08</v>
      </c>
      <c r="CR6" s="36">
        <f t="shared" si="10"/>
        <v>49.32</v>
      </c>
      <c r="CS6" s="36">
        <f t="shared" si="10"/>
        <v>38.979999999999997</v>
      </c>
      <c r="CT6" s="36">
        <f t="shared" si="10"/>
        <v>39.61</v>
      </c>
      <c r="CU6" s="36">
        <f t="shared" si="10"/>
        <v>41.06</v>
      </c>
      <c r="CV6" s="35" t="str">
        <f>IF(CV7="","",IF(CV7="-","【-】","【"&amp;SUBSTITUTE(TEXT(CV7,"#,##0.00"),"-","△")&amp;"】"))</f>
        <v>【60.00】</v>
      </c>
      <c r="CW6" s="36">
        <f>IF(CW7="",NA(),CW7)</f>
        <v>83.57</v>
      </c>
      <c r="CX6" s="36">
        <f t="shared" ref="CX6:DF6" si="11">IF(CX7="",NA(),CX7)</f>
        <v>79.680000000000007</v>
      </c>
      <c r="CY6" s="36">
        <f t="shared" si="11"/>
        <v>81.66</v>
      </c>
      <c r="CZ6" s="36">
        <f t="shared" si="11"/>
        <v>79.73</v>
      </c>
      <c r="DA6" s="36">
        <f t="shared" si="11"/>
        <v>79.959999999999994</v>
      </c>
      <c r="DB6" s="36">
        <f t="shared" si="11"/>
        <v>79.3</v>
      </c>
      <c r="DC6" s="36">
        <f t="shared" si="11"/>
        <v>79.34</v>
      </c>
      <c r="DD6" s="36">
        <f t="shared" si="11"/>
        <v>75.010000000000005</v>
      </c>
      <c r="DE6" s="36">
        <f t="shared" si="11"/>
        <v>72.959999999999994</v>
      </c>
      <c r="DF6" s="36">
        <f t="shared" si="11"/>
        <v>72.42</v>
      </c>
      <c r="DG6" s="35" t="str">
        <f>IF(DG7="","",IF(DG7="-","【-】","【"&amp;SUBSTITUTE(TEXT(DG7,"#,##0.00"),"-","△")&amp;"】"))</f>
        <v>【89.80】</v>
      </c>
      <c r="DH6" s="36">
        <f>IF(DH7="",NA(),DH7)</f>
        <v>57.42</v>
      </c>
      <c r="DI6" s="36">
        <f t="shared" ref="DI6:DQ6" si="12">IF(DI7="",NA(),DI7)</f>
        <v>57.25</v>
      </c>
      <c r="DJ6" s="36">
        <f t="shared" si="12"/>
        <v>58.33</v>
      </c>
      <c r="DK6" s="36">
        <f t="shared" si="12"/>
        <v>59.73</v>
      </c>
      <c r="DL6" s="36">
        <f t="shared" si="12"/>
        <v>60.67</v>
      </c>
      <c r="DM6" s="36">
        <f t="shared" si="12"/>
        <v>47.44</v>
      </c>
      <c r="DN6" s="36">
        <f t="shared" si="12"/>
        <v>48.3</v>
      </c>
      <c r="DO6" s="36">
        <f t="shared" si="12"/>
        <v>51.89</v>
      </c>
      <c r="DP6" s="36">
        <f t="shared" si="12"/>
        <v>54.09</v>
      </c>
      <c r="DQ6" s="36">
        <f t="shared" si="12"/>
        <v>52.73</v>
      </c>
      <c r="DR6" s="35" t="str">
        <f>IF(DR7="","",IF(DR7="-","【-】","【"&amp;SUBSTITUTE(TEXT(DR7,"#,##0.00"),"-","△")&amp;"】"))</f>
        <v>【49.59】</v>
      </c>
      <c r="DS6" s="36">
        <f>IF(DS7="",NA(),DS7)</f>
        <v>18.760000000000002</v>
      </c>
      <c r="DT6" s="36">
        <f t="shared" ref="DT6:EB6" si="13">IF(DT7="",NA(),DT7)</f>
        <v>18.62</v>
      </c>
      <c r="DU6" s="36">
        <f t="shared" si="13"/>
        <v>24.46</v>
      </c>
      <c r="DV6" s="36">
        <f t="shared" si="13"/>
        <v>28.32</v>
      </c>
      <c r="DW6" s="36">
        <f t="shared" si="13"/>
        <v>34.93</v>
      </c>
      <c r="DX6" s="36">
        <f t="shared" si="13"/>
        <v>11.16</v>
      </c>
      <c r="DY6" s="36">
        <f t="shared" si="13"/>
        <v>12.43</v>
      </c>
      <c r="DZ6" s="36">
        <f t="shared" si="13"/>
        <v>14.74</v>
      </c>
      <c r="EA6" s="36">
        <f t="shared" si="13"/>
        <v>18.68</v>
      </c>
      <c r="EB6" s="36">
        <f t="shared" si="13"/>
        <v>19.91</v>
      </c>
      <c r="EC6" s="35" t="str">
        <f>IF(EC7="","",IF(EC7="-","【-】","【"&amp;SUBSTITUTE(TEXT(EC7,"#,##0.00"),"-","△")&amp;"】"))</f>
        <v>【19.44】</v>
      </c>
      <c r="ED6" s="36">
        <f>IF(ED7="",NA(),ED7)</f>
        <v>0.94</v>
      </c>
      <c r="EE6" s="36">
        <f t="shared" ref="EE6:EM6" si="14">IF(EE7="",NA(),EE7)</f>
        <v>0.76</v>
      </c>
      <c r="EF6" s="36">
        <f t="shared" si="14"/>
        <v>0.57999999999999996</v>
      </c>
      <c r="EG6" s="35">
        <f t="shared" si="14"/>
        <v>0</v>
      </c>
      <c r="EH6" s="35">
        <f t="shared" si="14"/>
        <v>0</v>
      </c>
      <c r="EI6" s="36">
        <f t="shared" si="14"/>
        <v>0.65</v>
      </c>
      <c r="EJ6" s="36">
        <f t="shared" si="14"/>
        <v>0.46</v>
      </c>
      <c r="EK6" s="36">
        <f t="shared" si="14"/>
        <v>0.4</v>
      </c>
      <c r="EL6" s="36">
        <f t="shared" si="14"/>
        <v>0.32</v>
      </c>
      <c r="EM6" s="36">
        <f t="shared" si="14"/>
        <v>0.81</v>
      </c>
      <c r="EN6" s="35" t="str">
        <f>IF(EN7="","",IF(EN7="-","【-】","【"&amp;SUBSTITUTE(TEXT(EN7,"#,##0.00"),"-","△")&amp;"】"))</f>
        <v>【0.68】</v>
      </c>
    </row>
    <row r="7" spans="1:144" s="37" customFormat="1" x14ac:dyDescent="0.15">
      <c r="A7" s="29"/>
      <c r="B7" s="38">
        <v>2019</v>
      </c>
      <c r="C7" s="38">
        <v>16462</v>
      </c>
      <c r="D7" s="38">
        <v>46</v>
      </c>
      <c r="E7" s="38">
        <v>1</v>
      </c>
      <c r="F7" s="38">
        <v>0</v>
      </c>
      <c r="G7" s="38">
        <v>1</v>
      </c>
      <c r="H7" s="38" t="s">
        <v>93</v>
      </c>
      <c r="I7" s="38" t="s">
        <v>94</v>
      </c>
      <c r="J7" s="38" t="s">
        <v>95</v>
      </c>
      <c r="K7" s="38" t="s">
        <v>96</v>
      </c>
      <c r="L7" s="38" t="s">
        <v>97</v>
      </c>
      <c r="M7" s="38" t="s">
        <v>98</v>
      </c>
      <c r="N7" s="39" t="s">
        <v>99</v>
      </c>
      <c r="O7" s="39">
        <v>30.64</v>
      </c>
      <c r="P7" s="39">
        <v>69.569999999999993</v>
      </c>
      <c r="Q7" s="39">
        <v>4767</v>
      </c>
      <c r="R7" s="39">
        <v>6899</v>
      </c>
      <c r="S7" s="39">
        <v>391.91</v>
      </c>
      <c r="T7" s="39">
        <v>17.600000000000001</v>
      </c>
      <c r="U7" s="39">
        <v>4758</v>
      </c>
      <c r="V7" s="39">
        <v>10.69</v>
      </c>
      <c r="W7" s="39">
        <v>445.09</v>
      </c>
      <c r="X7" s="39">
        <v>96.81</v>
      </c>
      <c r="Y7" s="39">
        <v>95.18</v>
      </c>
      <c r="Z7" s="39">
        <v>97.52</v>
      </c>
      <c r="AA7" s="39">
        <v>100.48</v>
      </c>
      <c r="AB7" s="39">
        <v>99.34</v>
      </c>
      <c r="AC7" s="39">
        <v>106.62</v>
      </c>
      <c r="AD7" s="39">
        <v>107.95</v>
      </c>
      <c r="AE7" s="39">
        <v>104.85</v>
      </c>
      <c r="AF7" s="39">
        <v>107.64</v>
      </c>
      <c r="AG7" s="39">
        <v>108.22</v>
      </c>
      <c r="AH7" s="39">
        <v>112.01</v>
      </c>
      <c r="AI7" s="39">
        <v>0</v>
      </c>
      <c r="AJ7" s="39">
        <v>0</v>
      </c>
      <c r="AK7" s="39">
        <v>0</v>
      </c>
      <c r="AL7" s="39">
        <v>0</v>
      </c>
      <c r="AM7" s="39">
        <v>0</v>
      </c>
      <c r="AN7" s="39">
        <v>12.59</v>
      </c>
      <c r="AO7" s="39">
        <v>12.44</v>
      </c>
      <c r="AP7" s="39">
        <v>27.52</v>
      </c>
      <c r="AQ7" s="39">
        <v>30.84</v>
      </c>
      <c r="AR7" s="39">
        <v>25.29</v>
      </c>
      <c r="AS7" s="39">
        <v>1.08</v>
      </c>
      <c r="AT7" s="39">
        <v>395.53</v>
      </c>
      <c r="AU7" s="39">
        <v>282.72000000000003</v>
      </c>
      <c r="AV7" s="39">
        <v>235.53</v>
      </c>
      <c r="AW7" s="39">
        <v>305.52</v>
      </c>
      <c r="AX7" s="39">
        <v>286.73</v>
      </c>
      <c r="AY7" s="39">
        <v>416.14</v>
      </c>
      <c r="AZ7" s="39">
        <v>371.89</v>
      </c>
      <c r="BA7" s="39">
        <v>445.85</v>
      </c>
      <c r="BB7" s="39">
        <v>450.54</v>
      </c>
      <c r="BC7" s="39">
        <v>348.88</v>
      </c>
      <c r="BD7" s="39">
        <v>264.97000000000003</v>
      </c>
      <c r="BE7" s="39">
        <v>778.8</v>
      </c>
      <c r="BF7" s="39">
        <v>845.87</v>
      </c>
      <c r="BG7" s="39">
        <v>858.1</v>
      </c>
      <c r="BH7" s="39">
        <v>853.34</v>
      </c>
      <c r="BI7" s="39">
        <v>861.97</v>
      </c>
      <c r="BJ7" s="39">
        <v>487.22</v>
      </c>
      <c r="BK7" s="39">
        <v>483.11</v>
      </c>
      <c r="BL7" s="39">
        <v>516.34</v>
      </c>
      <c r="BM7" s="39">
        <v>496.56</v>
      </c>
      <c r="BN7" s="39">
        <v>540.38</v>
      </c>
      <c r="BO7" s="39">
        <v>266.61</v>
      </c>
      <c r="BP7" s="39">
        <v>84.01</v>
      </c>
      <c r="BQ7" s="39">
        <v>75.94</v>
      </c>
      <c r="BR7" s="39">
        <v>74.06</v>
      </c>
      <c r="BS7" s="39">
        <v>73.459999999999994</v>
      </c>
      <c r="BT7" s="39">
        <v>77.28</v>
      </c>
      <c r="BU7" s="39">
        <v>92.76</v>
      </c>
      <c r="BV7" s="39">
        <v>93.28</v>
      </c>
      <c r="BW7" s="39">
        <v>83.27</v>
      </c>
      <c r="BX7" s="39">
        <v>84.9</v>
      </c>
      <c r="BY7" s="39">
        <v>83.22</v>
      </c>
      <c r="BZ7" s="39">
        <v>103.24</v>
      </c>
      <c r="CA7" s="39">
        <v>301.67</v>
      </c>
      <c r="CB7" s="39">
        <v>334.17</v>
      </c>
      <c r="CC7" s="39">
        <v>342.93</v>
      </c>
      <c r="CD7" s="39">
        <v>346.97</v>
      </c>
      <c r="CE7" s="39">
        <v>333.1</v>
      </c>
      <c r="CF7" s="39">
        <v>208.67</v>
      </c>
      <c r="CG7" s="39">
        <v>208.29</v>
      </c>
      <c r="CH7" s="39">
        <v>228.81</v>
      </c>
      <c r="CI7" s="39">
        <v>231.9</v>
      </c>
      <c r="CJ7" s="39">
        <v>234.17</v>
      </c>
      <c r="CK7" s="39">
        <v>168.38</v>
      </c>
      <c r="CL7" s="39">
        <v>40.36</v>
      </c>
      <c r="CM7" s="39">
        <v>41.36</v>
      </c>
      <c r="CN7" s="39">
        <v>39.94</v>
      </c>
      <c r="CO7" s="39">
        <v>40</v>
      </c>
      <c r="CP7" s="39">
        <v>38.64</v>
      </c>
      <c r="CQ7" s="39">
        <v>49.08</v>
      </c>
      <c r="CR7" s="39">
        <v>49.32</v>
      </c>
      <c r="CS7" s="39">
        <v>38.979999999999997</v>
      </c>
      <c r="CT7" s="39">
        <v>39.61</v>
      </c>
      <c r="CU7" s="39">
        <v>41.06</v>
      </c>
      <c r="CV7" s="39">
        <v>60</v>
      </c>
      <c r="CW7" s="39">
        <v>83.57</v>
      </c>
      <c r="CX7" s="39">
        <v>79.680000000000007</v>
      </c>
      <c r="CY7" s="39">
        <v>81.66</v>
      </c>
      <c r="CZ7" s="39">
        <v>79.73</v>
      </c>
      <c r="DA7" s="39">
        <v>79.959999999999994</v>
      </c>
      <c r="DB7" s="39">
        <v>79.3</v>
      </c>
      <c r="DC7" s="39">
        <v>79.34</v>
      </c>
      <c r="DD7" s="39">
        <v>75.010000000000005</v>
      </c>
      <c r="DE7" s="39">
        <v>72.959999999999994</v>
      </c>
      <c r="DF7" s="39">
        <v>72.42</v>
      </c>
      <c r="DG7" s="39">
        <v>89.8</v>
      </c>
      <c r="DH7" s="39">
        <v>57.42</v>
      </c>
      <c r="DI7" s="39">
        <v>57.25</v>
      </c>
      <c r="DJ7" s="39">
        <v>58.33</v>
      </c>
      <c r="DK7" s="39">
        <v>59.73</v>
      </c>
      <c r="DL7" s="39">
        <v>60.67</v>
      </c>
      <c r="DM7" s="39">
        <v>47.44</v>
      </c>
      <c r="DN7" s="39">
        <v>48.3</v>
      </c>
      <c r="DO7" s="39">
        <v>51.89</v>
      </c>
      <c r="DP7" s="39">
        <v>54.09</v>
      </c>
      <c r="DQ7" s="39">
        <v>52.73</v>
      </c>
      <c r="DR7" s="39">
        <v>49.59</v>
      </c>
      <c r="DS7" s="39">
        <v>18.760000000000002</v>
      </c>
      <c r="DT7" s="39">
        <v>18.62</v>
      </c>
      <c r="DU7" s="39">
        <v>24.46</v>
      </c>
      <c r="DV7" s="39">
        <v>28.32</v>
      </c>
      <c r="DW7" s="39">
        <v>34.93</v>
      </c>
      <c r="DX7" s="39">
        <v>11.16</v>
      </c>
      <c r="DY7" s="39">
        <v>12.43</v>
      </c>
      <c r="DZ7" s="39">
        <v>14.74</v>
      </c>
      <c r="EA7" s="39">
        <v>18.68</v>
      </c>
      <c r="EB7" s="39">
        <v>19.91</v>
      </c>
      <c r="EC7" s="39">
        <v>19.440000000000001</v>
      </c>
      <c r="ED7" s="39">
        <v>0.94</v>
      </c>
      <c r="EE7" s="39">
        <v>0.76</v>
      </c>
      <c r="EF7" s="39">
        <v>0.57999999999999996</v>
      </c>
      <c r="EG7" s="39">
        <v>0</v>
      </c>
      <c r="EH7" s="39">
        <v>0</v>
      </c>
      <c r="EI7" s="39">
        <v>0.65</v>
      </c>
      <c r="EJ7" s="39">
        <v>0.46</v>
      </c>
      <c r="EK7" s="39">
        <v>0.4</v>
      </c>
      <c r="EL7" s="39">
        <v>0.32</v>
      </c>
      <c r="EM7" s="39">
        <v>0.81</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108</v>
      </c>
      <c r="D13" t="s">
        <v>107</v>
      </c>
      <c r="E13" t="s">
        <v>107</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testserver</cp:lastModifiedBy>
  <cp:lastPrinted>2021-01-18T05:14:10Z</cp:lastPrinted>
  <dcterms:created xsi:type="dcterms:W3CDTF">2020-12-04T02:02:16Z</dcterms:created>
  <dcterms:modified xsi:type="dcterms:W3CDTF">2021-01-18T05:14:13Z</dcterms:modified>
  <cp:category/>
</cp:coreProperties>
</file>