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<sst xmlns="http://schemas.openxmlformats.org/spreadsheetml/2006/main" count="237" uniqueCount="123">
  <si>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</si>
  <si>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</si>
  <si>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</si>
  <si>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</si>
  <si>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</si>
  <si>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</si>
  <si>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</si>
  <si>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</si>
  <si>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</si>
  <si>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</si>
  <si>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</si>
  <si>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</si>
  <si>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</si>
  <si>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</si>
  <si>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</si>
  <si>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</si>
  <si>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</si>
  <si>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</si>
  <si>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</si>
  <si>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</si>
  <si>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</si>
  <si>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</si>
  <si>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</si>
  <si>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</si>
  <si>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</si>
  <si>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</si>
  <si>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</si>
  <si>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</si>
  <si>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</si>
  <si>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</si>
  <si>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</si>
  <si>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</si>
  <si>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</si>
  <si>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</si>
  <si>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</si>
  <si>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</si>
  <si>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</si>
  <si>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</si>
  <si>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</si>
  <si>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</si>
  <si>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</si>
  <si>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</si>
  <si>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</si>
  <si>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</si>
  <si>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</si>
  <si>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</si>
  <si>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</si>
  <si>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</si>
  <si>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</si>
  <si>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</si>
  <si>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</si>
  <si>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</si>
  <si>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</si>
  <si>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</si>
  <si>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</si>
  <si>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</si>
  <si>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</si>
  <si>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</si>
  <si>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</si>
  <si>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</si>
  <si>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</si>
  <si>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</si>
  <si>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</si>
  <si>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</si>
  <si>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</si>
  <si>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</si>
  <si>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</si>
  <si>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</si>
  <si>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</si>
  <si>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</si>
  <si>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</si>
  <si>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</si>
  <si>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</si>
  <si>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</si>
  <si>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</si>
  <si>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</si>
  <si>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</si>
  <si>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</si>
  <si>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</si>
  <si>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</si>
  <si>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</si>
  <si>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</si>
  <si>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</si>
  <si>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</si>
  <si>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</si>
  <si>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</si>
  <si>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</si>
  <si>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</si>
  <si>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</si>
  <si>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</si>
  <si>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</si>
  <si>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</si>
  <si>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</si>
  <si>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</si>
  <si>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</si>
  <si>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</si>
  <si>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</si>
  <si>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</si>
  <si>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</si>
  <si>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</si>
  <si>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</si>
  <si>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</si>
  <si>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</si>
  <si>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</si>
  <si>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</si>
  <si>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</si>
  <si>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</si>
  <si>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本別町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</si>
  <si>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</si>
  <si>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</si>
  <si>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</si>
  <si>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</si>
  <si>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</si>
  <si>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</si>
  <si>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</si>
  <si>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</si>
  <si>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</si>
  <si>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</si>
  <si>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</si>
  <si>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年度においては減少したが類似団体に比べ有収率が高いのは簡易水道の開始の年数が浅く、漏水等が少ないためであるが、今後は適切な延命修繕、保守点検を行い計画的に更新工事が必要不可欠であると考える。</t>
    <rPh sb="14" eb="16">
      <t>ルイジ</t>
    </rPh>
    <rPh sb="16" eb="18">
      <t>ダンタイ</t>
    </rPh>
    <rPh sb="19" eb="20">
      <t>クラ</t>
    </rPh>
    <phoneticPr fontId="4"/>
  </si>
  <si>
    <t xml:space="preserve"> 急激な人口減少に対応するためには、人口規模に見合った経営が重要と考える。収入の確保と投資（工事等）のバランス、更に、安全・安心な水道水を供給すると共に、適正な将来計画を見据えた経営に努めたい。</t>
    <phoneticPr fontId="4"/>
  </si>
  <si>
    <t xml:space="preserve"> 収益的収支比率においては、100％近づくのは困難な状況である。これは、簡易水道特有な問題と密接な関係がある。簡易水道は人口が密集しておらず、点在しているため初期投資の工事費（地方債）が多いためである。また、本町の主な産業は農業のため、高齢化、人口減少、農業を取巻く社会情勢、異常気象等の影響は大きく、料金回収、施設利用率が低い状態である。本年度においては、度重なる台風により有収率が減少したが、料金改定により収益的収支率、料金回収率が若干ではあるが上昇。　　　　　　　　　　　　企業債残高対給水収益比率は過去の大規模な工事費等の企業債償還が進み残高減少の影響と考える。　　　　　　　　　　　　　　　　　　　　　　　　　　　今後は、機器更新等において人口に見合った経営計画・投資を進める必要があると考える。本年度においては給水原価は類似団体と同程度の状況であるが、年々上昇傾向であるため、更なる経営努力を行う。今後は受益者負担も計画的に考量する必要がある。</t>
    <rPh sb="170" eb="173">
      <t>ホンネンド</t>
    </rPh>
    <rPh sb="179" eb="181">
      <t>タビカサ</t>
    </rPh>
    <rPh sb="183" eb="185">
      <t>タイフウ</t>
    </rPh>
    <rPh sb="190" eb="191">
      <t>リツ</t>
    </rPh>
    <rPh sb="192" eb="194">
      <t>ゲンショウ</t>
    </rPh>
    <rPh sb="198" eb="200">
      <t>リョウキン</t>
    </rPh>
    <rPh sb="200" eb="202">
      <t>カイテイ</t>
    </rPh>
    <rPh sb="205" eb="208">
      <t>シュウエキテキ</t>
    </rPh>
    <rPh sb="208" eb="210">
      <t>シュウシ</t>
    </rPh>
    <rPh sb="210" eb="211">
      <t>リツ</t>
    </rPh>
    <rPh sb="212" eb="213">
      <t>リョウ</t>
    </rPh>
    <rPh sb="213" eb="214">
      <t>キン</t>
    </rPh>
    <rPh sb="214" eb="216">
      <t>カイシュウ</t>
    </rPh>
    <rPh sb="216" eb="217">
      <t>リツ</t>
    </rPh>
    <rPh sb="218" eb="220">
      <t>ジャッカン</t>
    </rPh>
    <rPh sb="225" eb="227">
      <t>ジョウショウ</t>
    </rPh>
    <rPh sb="240" eb="242">
      <t>キギョウ</t>
    </rPh>
    <rPh sb="242" eb="243">
      <t>サイ</t>
    </rPh>
    <rPh sb="243" eb="245">
      <t>ザンダカ</t>
    </rPh>
    <rPh sb="253" eb="255">
      <t>カコ</t>
    </rPh>
    <rPh sb="256" eb="259">
      <t>ダイキボ</t>
    </rPh>
    <rPh sb="260" eb="263">
      <t>コウジヒ</t>
    </rPh>
    <rPh sb="263" eb="264">
      <t>トウ</t>
    </rPh>
    <rPh sb="268" eb="270">
      <t>ショウカン</t>
    </rPh>
    <rPh sb="271" eb="272">
      <t>スス</t>
    </rPh>
    <rPh sb="278" eb="280">
      <t>エイキョウ</t>
    </rPh>
    <rPh sb="281" eb="282">
      <t>カンガ</t>
    </rPh>
    <rPh sb="353" eb="356">
      <t>ホンネンド</t>
    </rPh>
    <rPh sb="371" eb="374">
      <t>ドウテイド</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</si>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</sst>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0.26</c:v>
                </c:pt>
              </c:numCache>
            </c:numRef>
          </c:val>
        </c:ser>
        <c:dLbls>
          <c:showLegendKey val="0"/>
          <c:showVal val="0"/>
          <c:showCatName val="0"/>
          <c:showSerName val="0"/>
          <c:showPercent val="0"/>
          <c:showBubbleSize val="0"/>
        </c:dLbls>
        <c:gapWidth val="150"/>
        <c:axId val="240509592"/>
        <c:axId val="2405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40509592"/>
        <c:axId val="240572032"/>
      </c:lineChart>
      <c:dateAx>
        <c:axId val="240509592"/>
        <c:scaling>
          <c:orientation val="minMax"/>
        </c:scaling>
        <c:delete val="1"/>
        <c:axPos val="b"/>
        <c:numFmt formatCode="ge" sourceLinked="1"/>
        <c:majorTickMark val="none"/>
        <c:minorTickMark val="none"/>
        <c:tickLblPos val="none"/>
        <c:crossAx val="240572032"/>
        <c:crosses val="autoZero"/>
        <c:auto val="1"/>
        <c:lblOffset val="100"/>
        <c:baseTimeUnit val="years"/>
      </c:dateAx>
      <c:valAx>
        <c:axId val="2405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0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23.56</c:v>
                </c:pt>
                <c:pt idx="1">
                  <c:v>22.41</c:v>
                </c:pt>
                <c:pt idx="2">
                  <c:v>21.54</c:v>
                </c:pt>
                <c:pt idx="3">
                  <c:v>21.41</c:v>
                </c:pt>
                <c:pt idx="4">
                  <c:v>21.09</c:v>
                </c:pt>
              </c:numCache>
            </c:numRef>
          </c:val>
        </c:ser>
        <c:dLbls>
          <c:showLegendKey val="0"/>
          <c:showVal val="0"/>
          <c:showCatName val="0"/>
          <c:showSerName val="0"/>
          <c:showPercent val="0"/>
          <c:showBubbleSize val="0"/>
        </c:dLbls>
        <c:gapWidth val="150"/>
        <c:axId val="241761680"/>
        <c:axId val="24176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41761680"/>
        <c:axId val="241762072"/>
      </c:lineChart>
      <c:dateAx>
        <c:axId val="241761680"/>
        <c:scaling>
          <c:orientation val="minMax"/>
        </c:scaling>
        <c:delete val="1"/>
        <c:axPos val="b"/>
        <c:numFmt formatCode="ge" sourceLinked="1"/>
        <c:majorTickMark val="none"/>
        <c:minorTickMark val="none"/>
        <c:tickLblPos val="none"/>
        <c:crossAx val="241762072"/>
        <c:crosses val="autoZero"/>
        <c:auto val="1"/>
        <c:lblOffset val="100"/>
        <c:baseTimeUnit val="years"/>
      </c:dateAx>
      <c:valAx>
        <c:axId val="24176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88.45</c:v>
                </c:pt>
                <c:pt idx="1">
                  <c:v>90.07</c:v>
                </c:pt>
                <c:pt idx="2">
                  <c:v>91.42</c:v>
                </c:pt>
                <c:pt idx="3">
                  <c:v>90.8</c:v>
                </c:pt>
                <c:pt idx="4">
                  <c:v>89.42</c:v>
                </c:pt>
              </c:numCache>
            </c:numRef>
          </c:val>
        </c:ser>
        <c:dLbls>
          <c:showLegendKey val="0"/>
          <c:showVal val="0"/>
          <c:showCatName val="0"/>
          <c:showSerName val="0"/>
          <c:showPercent val="0"/>
          <c:showBubbleSize val="0"/>
        </c:dLbls>
        <c:gapWidth val="150"/>
        <c:axId val="241543656"/>
        <c:axId val="24154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41543656"/>
        <c:axId val="241544048"/>
      </c:lineChart>
      <c:dateAx>
        <c:axId val="241543656"/>
        <c:scaling>
          <c:orientation val="minMax"/>
        </c:scaling>
        <c:delete val="1"/>
        <c:axPos val="b"/>
        <c:numFmt formatCode="ge" sourceLinked="1"/>
        <c:majorTickMark val="none"/>
        <c:minorTickMark val="none"/>
        <c:tickLblPos val="none"/>
        <c:crossAx val="241544048"/>
        <c:crosses val="autoZero"/>
        <c:auto val="1"/>
        <c:lblOffset val="100"/>
        <c:baseTimeUnit val="years"/>
      </c:dateAx>
      <c:valAx>
        <c:axId val="24154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4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77.11</c:v>
                </c:pt>
                <c:pt idx="1">
                  <c:v>72.27</c:v>
                </c:pt>
                <c:pt idx="2">
                  <c:v>68.790000000000006</c:v>
                </c:pt>
                <c:pt idx="3">
                  <c:v>63.51</c:v>
                </c:pt>
                <c:pt idx="4">
                  <c:v>64.489999999999995</c:v>
                </c:pt>
              </c:numCache>
            </c:numRef>
          </c:val>
        </c:ser>
        <c:dLbls>
          <c:showLegendKey val="0"/>
          <c:showVal val="0"/>
          <c:showCatName val="0"/>
          <c:showSerName val="0"/>
          <c:showPercent val="0"/>
          <c:showBubbleSize val="0"/>
        </c:dLbls>
        <c:gapWidth val="150"/>
        <c:axId val="240553736"/>
        <c:axId val="2404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40553736"/>
        <c:axId val="240491776"/>
      </c:lineChart>
      <c:dateAx>
        <c:axId val="240553736"/>
        <c:scaling>
          <c:orientation val="minMax"/>
        </c:scaling>
        <c:delete val="1"/>
        <c:axPos val="b"/>
        <c:numFmt formatCode="ge" sourceLinked="1"/>
        <c:majorTickMark val="none"/>
        <c:minorTickMark val="none"/>
        <c:tickLblPos val="none"/>
        <c:crossAx val="240491776"/>
        <c:crosses val="autoZero"/>
        <c:auto val="1"/>
        <c:lblOffset val="100"/>
        <c:baseTimeUnit val="years"/>
      </c:dateAx>
      <c:valAx>
        <c:axId val="2404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5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549248"/>
        <c:axId val="24105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49248"/>
        <c:axId val="241055640"/>
      </c:lineChart>
      <c:dateAx>
        <c:axId val="240549248"/>
        <c:scaling>
          <c:orientation val="minMax"/>
        </c:scaling>
        <c:delete val="1"/>
        <c:axPos val="b"/>
        <c:numFmt formatCode="ge" sourceLinked="1"/>
        <c:majorTickMark val="none"/>
        <c:minorTickMark val="none"/>
        <c:tickLblPos val="none"/>
        <c:crossAx val="241055640"/>
        <c:crosses val="autoZero"/>
        <c:auto val="1"/>
        <c:lblOffset val="100"/>
        <c:baseTimeUnit val="years"/>
      </c:dateAx>
      <c:valAx>
        <c:axId val="2410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115504"/>
        <c:axId val="24111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115504"/>
        <c:axId val="241115888"/>
      </c:lineChart>
      <c:dateAx>
        <c:axId val="241115504"/>
        <c:scaling>
          <c:orientation val="minMax"/>
        </c:scaling>
        <c:delete val="1"/>
        <c:axPos val="b"/>
        <c:numFmt formatCode="ge" sourceLinked="1"/>
        <c:majorTickMark val="none"/>
        <c:minorTickMark val="none"/>
        <c:tickLblPos val="none"/>
        <c:crossAx val="241115888"/>
        <c:crosses val="autoZero"/>
        <c:auto val="1"/>
        <c:lblOffset val="100"/>
        <c:baseTimeUnit val="years"/>
      </c:dateAx>
      <c:valAx>
        <c:axId val="24111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127312"/>
        <c:axId val="24112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127312"/>
        <c:axId val="241127704"/>
      </c:lineChart>
      <c:dateAx>
        <c:axId val="241127312"/>
        <c:scaling>
          <c:orientation val="minMax"/>
        </c:scaling>
        <c:delete val="1"/>
        <c:axPos val="b"/>
        <c:numFmt formatCode="ge" sourceLinked="1"/>
        <c:majorTickMark val="none"/>
        <c:minorTickMark val="none"/>
        <c:tickLblPos val="none"/>
        <c:crossAx val="241127704"/>
        <c:crosses val="autoZero"/>
        <c:auto val="1"/>
        <c:lblOffset val="100"/>
        <c:baseTimeUnit val="years"/>
      </c:dateAx>
      <c:valAx>
        <c:axId val="2411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128880"/>
        <c:axId val="24112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128880"/>
        <c:axId val="241129272"/>
      </c:lineChart>
      <c:dateAx>
        <c:axId val="241128880"/>
        <c:scaling>
          <c:orientation val="minMax"/>
        </c:scaling>
        <c:delete val="1"/>
        <c:axPos val="b"/>
        <c:numFmt formatCode="ge" sourceLinked="1"/>
        <c:majorTickMark val="none"/>
        <c:minorTickMark val="none"/>
        <c:tickLblPos val="none"/>
        <c:crossAx val="241129272"/>
        <c:crosses val="autoZero"/>
        <c:auto val="1"/>
        <c:lblOffset val="100"/>
        <c:baseTimeUnit val="years"/>
      </c:dateAx>
      <c:valAx>
        <c:axId val="24112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1423.61</c:v>
                </c:pt>
                <c:pt idx="1">
                  <c:v>1576.2</c:v>
                </c:pt>
                <c:pt idx="2">
                  <c:v>1550.75</c:v>
                </c:pt>
                <c:pt idx="3">
                  <c:v>1586.32</c:v>
                </c:pt>
                <c:pt idx="4">
                  <c:v>1524.42</c:v>
                </c:pt>
              </c:numCache>
            </c:numRef>
          </c:val>
        </c:ser>
        <c:dLbls>
          <c:showLegendKey val="0"/>
          <c:showVal val="0"/>
          <c:showCatName val="0"/>
          <c:showSerName val="0"/>
          <c:showPercent val="0"/>
          <c:showBubbleSize val="0"/>
        </c:dLbls>
        <c:gapWidth val="150"/>
        <c:axId val="241130448"/>
        <c:axId val="24169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41130448"/>
        <c:axId val="241697688"/>
      </c:lineChart>
      <c:dateAx>
        <c:axId val="241130448"/>
        <c:scaling>
          <c:orientation val="minMax"/>
        </c:scaling>
        <c:delete val="1"/>
        <c:axPos val="b"/>
        <c:numFmt formatCode="ge" sourceLinked="1"/>
        <c:majorTickMark val="none"/>
        <c:minorTickMark val="none"/>
        <c:tickLblPos val="none"/>
        <c:crossAx val="241697688"/>
        <c:crosses val="autoZero"/>
        <c:auto val="1"/>
        <c:lblOffset val="100"/>
        <c:baseTimeUnit val="years"/>
      </c:dateAx>
      <c:valAx>
        <c:axId val="24169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52.62</c:v>
                </c:pt>
                <c:pt idx="1">
                  <c:v>51.04</c:v>
                </c:pt>
                <c:pt idx="2">
                  <c:v>47.22</c:v>
                </c:pt>
                <c:pt idx="3">
                  <c:v>43.34</c:v>
                </c:pt>
                <c:pt idx="4">
                  <c:v>43.5</c:v>
                </c:pt>
              </c:numCache>
            </c:numRef>
          </c:val>
        </c:ser>
        <c:dLbls>
          <c:showLegendKey val="0"/>
          <c:showVal val="0"/>
          <c:showCatName val="0"/>
          <c:showSerName val="0"/>
          <c:showPercent val="0"/>
          <c:showBubbleSize val="0"/>
        </c:dLbls>
        <c:gapWidth val="150"/>
        <c:axId val="241698864"/>
        <c:axId val="24169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41698864"/>
        <c:axId val="241699256"/>
      </c:lineChart>
      <c:dateAx>
        <c:axId val="241698864"/>
        <c:scaling>
          <c:orientation val="minMax"/>
        </c:scaling>
        <c:delete val="1"/>
        <c:axPos val="b"/>
        <c:numFmt formatCode="ge" sourceLinked="1"/>
        <c:majorTickMark val="none"/>
        <c:minorTickMark val="none"/>
        <c:tickLblPos val="none"/>
        <c:crossAx val="241699256"/>
        <c:crosses val="autoZero"/>
        <c:auto val="1"/>
        <c:lblOffset val="100"/>
        <c:baseTimeUnit val="years"/>
      </c:dateAx>
      <c:valAx>
        <c:axId val="24169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9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337.14</c:v>
                </c:pt>
                <c:pt idx="1">
                  <c:v>348.6</c:v>
                </c:pt>
                <c:pt idx="2">
                  <c:v>384.17</c:v>
                </c:pt>
                <c:pt idx="3">
                  <c:v>412.55</c:v>
                </c:pt>
                <c:pt idx="4">
                  <c:v>439.67</c:v>
                </c:pt>
              </c:numCache>
            </c:numRef>
          </c:val>
        </c:ser>
        <c:dLbls>
          <c:showLegendKey val="0"/>
          <c:showVal val="0"/>
          <c:showCatName val="0"/>
          <c:showSerName val="0"/>
          <c:showPercent val="0"/>
          <c:showBubbleSize val="0"/>
        </c:dLbls>
        <c:gapWidth val="150"/>
        <c:axId val="241760112"/>
        <c:axId val="24176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41760112"/>
        <c:axId val="241760504"/>
      </c:lineChart>
      <c:dateAx>
        <c:axId val="241760112"/>
        <c:scaling>
          <c:orientation val="minMax"/>
        </c:scaling>
        <c:delete val="1"/>
        <c:axPos val="b"/>
        <c:numFmt formatCode="ge" sourceLinked="1"/>
        <c:majorTickMark val="none"/>
        <c:minorTickMark val="none"/>
        <c:tickLblPos val="none"/>
        <c:crossAx val="241760504"/>
        <c:crosses val="autoZero"/>
        <c:auto val="1"/>
        <c:lblOffset val="100"/>
        <c:baseTimeUnit val="years"/>
      </c:dateAx>
      <c:valAx>
        <c:axId val="2417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北海道　本別町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7406</v>
      </c>
      <c r="AM8" s="67"/>
      <c r="AN8" s="67"/>
      <c r="AO8" s="67"/>
      <c r="AP8" s="67"/>
      <c r="AQ8" s="67"/>
      <c r="AR8" s="67"/>
      <c r="AS8" s="67"/>
      <c r="AT8" s="66">
        <f>データ!$S$6</f>
        <v>391.91</v>
      </c>
      <c r="AU8" s="66"/>
      <c r="AV8" s="66"/>
      <c r="AW8" s="66"/>
      <c r="AX8" s="66"/>
      <c r="AY8" s="66"/>
      <c r="AZ8" s="66"/>
      <c r="BA8" s="66"/>
      <c r="BB8" s="66">
        <f>データ!$T$6</f>
        <v>18.899999999999999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17.03</v>
      </c>
      <c r="Q10" s="66"/>
      <c r="R10" s="66"/>
      <c r="S10" s="66"/>
      <c r="T10" s="66"/>
      <c r="U10" s="66"/>
      <c r="V10" s="66"/>
      <c r="W10" s="67">
        <f>データ!$Q$6</f>
        <v>4767</v>
      </c>
      <c r="X10" s="67"/>
      <c r="Y10" s="67"/>
      <c r="Z10" s="67"/>
      <c r="AA10" s="67"/>
      <c r="AB10" s="67"/>
      <c r="AC10" s="67"/>
      <c r="AD10" s="2"/>
      <c r="AE10" s="2"/>
      <c r="AF10" s="2"/>
      <c r="AG10" s="2"/>
      <c r="AH10" s="2"/>
      <c r="AI10" s="2"/>
      <c r="AJ10" s="2"/>
      <c r="AK10" s="2"/>
      <c r="AL10" s="67">
        <f>データ!$U$6</f>
        <v>1258</v>
      </c>
      <c r="AM10" s="67"/>
      <c r="AN10" s="67"/>
      <c r="AO10" s="67"/>
      <c r="AP10" s="67"/>
      <c r="AQ10" s="67"/>
      <c r="AR10" s="67"/>
      <c r="AS10" s="67"/>
      <c r="AT10" s="66">
        <f>データ!$V$6</f>
        <v>95.31</v>
      </c>
      <c r="AU10" s="66"/>
      <c r="AV10" s="66"/>
      <c r="AW10" s="66"/>
      <c r="AX10" s="66"/>
      <c r="AY10" s="66"/>
      <c r="AZ10" s="66"/>
      <c r="BA10" s="66"/>
      <c r="BB10" s="66">
        <f>データ!$W$6</f>
        <v>13.2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16462</v>
      </c>
      <c r="D6" s="34">
        <f t="shared" si="3"/>
        <v>47</v>
      </c>
      <c r="E6" s="34">
        <f t="shared" si="3"/>
        <v>1</v>
      </c>
      <c r="F6" s="34">
        <f t="shared" si="3"/>
        <v>0</v>
      </c>
      <c r="G6" s="34">
        <f t="shared" si="3"/>
        <v>0</v>
      </c>
      <c r="H6" s="34" t="str">
        <f t="shared" si="3"/>
        <v>北海道　本別町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17.03</v>
      </c>
      <c r="Q6" s="35">
        <f t="shared" si="3"/>
        <v>4767</v>
      </c>
      <c r="R6" s="35">
        <f t="shared" si="3"/>
        <v>7406</v>
      </c>
      <c r="S6" s="35">
        <f t="shared" si="3"/>
        <v>391.91</v>
      </c>
      <c r="T6" s="35">
        <f t="shared" si="3"/>
        <v>18.899999999999999</v>
      </c>
      <c r="U6" s="35">
        <f t="shared" si="3"/>
        <v>1258</v>
      </c>
      <c r="V6" s="35">
        <f t="shared" si="3"/>
        <v>95.31</v>
      </c>
      <c r="W6" s="35">
        <f t="shared" si="3"/>
        <v>13.2</v>
      </c>
      <c r="X6" s="36">
        <f>IF(X7="",NA(),X7)</f>
        <v>77.11</v>
      </c>
      <c r="Y6" s="36">
        <f t="shared" ref="Y6:AG6" si="4">IF(Y7="",NA(),Y7)</f>
        <v>72.27</v>
      </c>
      <c r="Z6" s="36">
        <f t="shared" si="4"/>
        <v>68.790000000000006</v>
      </c>
      <c r="AA6" s="36">
        <f t="shared" si="4"/>
        <v>63.51</v>
      </c>
      <c r="AB6" s="36">
        <f t="shared" si="4"/>
        <v>64.489999999999995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1423.61</v>
      </c>
      <c r="BF6" s="36">
        <f t="shared" ref="BF6:BN6" si="7">IF(BF7="",NA(),BF7)</f>
        <v>1576.2</v>
      </c>
      <c r="BG6" s="36">
        <f t="shared" si="7"/>
        <v>1550.75</v>
      </c>
      <c r="BH6" s="36">
        <f t="shared" si="7"/>
        <v>1586.32</v>
      </c>
      <c r="BI6" s="36">
        <f t="shared" si="7"/>
        <v>1524.42</v>
      </c>
      <c r="BJ6" s="36">
        <f t="shared" si="7"/>
        <v>1496.15</v>
      </c>
      <c r="BK6" s="36">
        <f t="shared" si="7"/>
        <v>1462.56</v>
      </c>
      <c r="BL6" s="36">
        <f t="shared" si="7"/>
        <v>1486.62</v>
      </c>
      <c r="BM6" s="36">
        <f t="shared" si="7"/>
        <v>1510.14</v>
      </c>
      <c r="BN6" s="36">
        <f t="shared" si="7"/>
        <v>1595.62</v>
      </c>
      <c r="BO6" s="35" t="str">
        <f>IF(BO7="","",IF(BO7="-","【-】","【"&amp;SUBSTITUTE(TEXT(BO7,"#,##0.00"),"-","△")&amp;"】"))</f>
        <v>【1,280.76】</v>
      </c>
      <c r="BP6" s="36">
        <f>IF(BP7="",NA(),BP7)</f>
        <v>52.62</v>
      </c>
      <c r="BQ6" s="36">
        <f t="shared" ref="BQ6:BY6" si="8">IF(BQ7="",NA(),BQ7)</f>
        <v>51.04</v>
      </c>
      <c r="BR6" s="36">
        <f t="shared" si="8"/>
        <v>47.22</v>
      </c>
      <c r="BS6" s="36">
        <f t="shared" si="8"/>
        <v>43.34</v>
      </c>
      <c r="BT6" s="36">
        <f t="shared" si="8"/>
        <v>43.5</v>
      </c>
      <c r="BU6" s="36">
        <f t="shared" si="8"/>
        <v>33.01</v>
      </c>
      <c r="BV6" s="36">
        <f t="shared" si="8"/>
        <v>32.39</v>
      </c>
      <c r="BW6" s="36">
        <f t="shared" si="8"/>
        <v>24.39</v>
      </c>
      <c r="BX6" s="36">
        <f t="shared" si="8"/>
        <v>22.67</v>
      </c>
      <c r="BY6" s="36">
        <f t="shared" si="8"/>
        <v>37.92</v>
      </c>
      <c r="BZ6" s="35" t="str">
        <f>IF(BZ7="","",IF(BZ7="-","【-】","【"&amp;SUBSTITUTE(TEXT(BZ7,"#,##0.00"),"-","△")&amp;"】"))</f>
        <v>【53.06】</v>
      </c>
      <c r="CA6" s="36">
        <f>IF(CA7="",NA(),CA7)</f>
        <v>337.14</v>
      </c>
      <c r="CB6" s="36">
        <f t="shared" ref="CB6:CJ6" si="9">IF(CB7="",NA(),CB7)</f>
        <v>348.6</v>
      </c>
      <c r="CC6" s="36">
        <f t="shared" si="9"/>
        <v>384.17</v>
      </c>
      <c r="CD6" s="36">
        <f t="shared" si="9"/>
        <v>412.55</v>
      </c>
      <c r="CE6" s="36">
        <f t="shared" si="9"/>
        <v>439.67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23.56</v>
      </c>
      <c r="CM6" s="36">
        <f t="shared" ref="CM6:CU6" si="10">IF(CM7="",NA(),CM7)</f>
        <v>22.41</v>
      </c>
      <c r="CN6" s="36">
        <f t="shared" si="10"/>
        <v>21.54</v>
      </c>
      <c r="CO6" s="36">
        <f t="shared" si="10"/>
        <v>21.41</v>
      </c>
      <c r="CP6" s="36">
        <f t="shared" si="10"/>
        <v>21.09</v>
      </c>
      <c r="CQ6" s="36">
        <f t="shared" si="10"/>
        <v>51.11</v>
      </c>
      <c r="CR6" s="36">
        <f t="shared" si="10"/>
        <v>50.49</v>
      </c>
      <c r="CS6" s="36">
        <f t="shared" si="10"/>
        <v>48.36</v>
      </c>
      <c r="CT6" s="36">
        <f t="shared" si="10"/>
        <v>48.7</v>
      </c>
      <c r="CU6" s="36">
        <f t="shared" si="10"/>
        <v>46.9</v>
      </c>
      <c r="CV6" s="35" t="str">
        <f>IF(CV7="","",IF(CV7="-","【-】","【"&amp;SUBSTITUTE(TEXT(CV7,"#,##0.00"),"-","△")&amp;"】"))</f>
        <v>【56.28】</v>
      </c>
      <c r="CW6" s="36">
        <f>IF(CW7="",NA(),CW7)</f>
        <v>88.45</v>
      </c>
      <c r="CX6" s="36">
        <f t="shared" ref="CX6:DF6" si="11">IF(CX7="",NA(),CX7)</f>
        <v>90.07</v>
      </c>
      <c r="CY6" s="36">
        <f t="shared" si="11"/>
        <v>91.42</v>
      </c>
      <c r="CZ6" s="36">
        <f t="shared" si="11"/>
        <v>90.8</v>
      </c>
      <c r="DA6" s="36">
        <f t="shared" si="11"/>
        <v>89.42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0.26</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16462</v>
      </c>
      <c r="D7" s="38">
        <v>47</v>
      </c>
      <c r="E7" s="38">
        <v>1</v>
      </c>
      <c r="F7" s="38">
        <v>0</v>
      </c>
      <c r="G7" s="38">
        <v>0</v>
      </c>
      <c r="H7" s="38" t="s">
        <v>107</v>
      </c>
      <c r="I7" s="38" t="s">
        <v>108</v>
      </c>
      <c r="J7" s="38" t="s">
        <v>109</v>
      </c>
      <c r="K7" s="38" t="s">
        <v>110</v>
      </c>
      <c r="L7" s="38" t="s">
        <v>111</v>
      </c>
      <c r="M7" s="38"/>
      <c r="N7" s="39" t="s">
        <v>112</v>
      </c>
      <c r="O7" s="39" t="s">
        <v>113</v>
      </c>
      <c r="P7" s="39">
        <v>17.03</v>
      </c>
      <c r="Q7" s="39">
        <v>4767</v>
      </c>
      <c r="R7" s="39">
        <v>7406</v>
      </c>
      <c r="S7" s="39">
        <v>391.91</v>
      </c>
      <c r="T7" s="39">
        <v>18.899999999999999</v>
      </c>
      <c r="U7" s="39">
        <v>1258</v>
      </c>
      <c r="V7" s="39">
        <v>95.31</v>
      </c>
      <c r="W7" s="39">
        <v>13.2</v>
      </c>
      <c r="X7" s="39">
        <v>77.11</v>
      </c>
      <c r="Y7" s="39">
        <v>72.27</v>
      </c>
      <c r="Z7" s="39">
        <v>68.790000000000006</v>
      </c>
      <c r="AA7" s="39">
        <v>63.51</v>
      </c>
      <c r="AB7" s="39">
        <v>64.489999999999995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1423.61</v>
      </c>
      <c r="BF7" s="39">
        <v>1576.2</v>
      </c>
      <c r="BG7" s="39">
        <v>1550.75</v>
      </c>
      <c r="BH7" s="39">
        <v>1586.32</v>
      </c>
      <c r="BI7" s="39">
        <v>1524.42</v>
      </c>
      <c r="BJ7" s="39">
        <v>1496.15</v>
      </c>
      <c r="BK7" s="39">
        <v>1462.56</v>
      </c>
      <c r="BL7" s="39">
        <v>1486.62</v>
      </c>
      <c r="BM7" s="39">
        <v>1510.14</v>
      </c>
      <c r="BN7" s="39">
        <v>1595.62</v>
      </c>
      <c r="BO7" s="39">
        <v>1280.76</v>
      </c>
      <c r="BP7" s="39">
        <v>52.62</v>
      </c>
      <c r="BQ7" s="39">
        <v>51.04</v>
      </c>
      <c r="BR7" s="39">
        <v>47.22</v>
      </c>
      <c r="BS7" s="39">
        <v>43.34</v>
      </c>
      <c r="BT7" s="39">
        <v>43.5</v>
      </c>
      <c r="BU7" s="39">
        <v>33.01</v>
      </c>
      <c r="BV7" s="39">
        <v>32.39</v>
      </c>
      <c r="BW7" s="39">
        <v>24.39</v>
      </c>
      <c r="BX7" s="39">
        <v>22.67</v>
      </c>
      <c r="BY7" s="39">
        <v>37.92</v>
      </c>
      <c r="BZ7" s="39">
        <v>53.06</v>
      </c>
      <c r="CA7" s="39">
        <v>337.14</v>
      </c>
      <c r="CB7" s="39">
        <v>348.6</v>
      </c>
      <c r="CC7" s="39">
        <v>384.17</v>
      </c>
      <c r="CD7" s="39">
        <v>412.55</v>
      </c>
      <c r="CE7" s="39">
        <v>439.67</v>
      </c>
      <c r="CF7" s="39">
        <v>523.08000000000004</v>
      </c>
      <c r="CG7" s="39">
        <v>530.83000000000004</v>
      </c>
      <c r="CH7" s="39">
        <v>734.18</v>
      </c>
      <c r="CI7" s="39">
        <v>789.62</v>
      </c>
      <c r="CJ7" s="39">
        <v>423.18</v>
      </c>
      <c r="CK7" s="39">
        <v>314.83</v>
      </c>
      <c r="CL7" s="39">
        <v>23.56</v>
      </c>
      <c r="CM7" s="39">
        <v>22.41</v>
      </c>
      <c r="CN7" s="39">
        <v>21.54</v>
      </c>
      <c r="CO7" s="39">
        <v>21.41</v>
      </c>
      <c r="CP7" s="39">
        <v>21.09</v>
      </c>
      <c r="CQ7" s="39">
        <v>51.11</v>
      </c>
      <c r="CR7" s="39">
        <v>50.49</v>
      </c>
      <c r="CS7" s="39">
        <v>48.36</v>
      </c>
      <c r="CT7" s="39">
        <v>48.7</v>
      </c>
      <c r="CU7" s="39">
        <v>46.9</v>
      </c>
      <c r="CV7" s="39">
        <v>56.28</v>
      </c>
      <c r="CW7" s="39">
        <v>88.45</v>
      </c>
      <c r="CX7" s="39">
        <v>90.07</v>
      </c>
      <c r="CY7" s="39">
        <v>91.42</v>
      </c>
      <c r="CZ7" s="39">
        <v>90.8</v>
      </c>
      <c r="DA7" s="39">
        <v>89.42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0.26</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dcterms:created xsi:type="dcterms:W3CDTF">2017-12-25T01:40:37Z</dcterms:created>
  <dcterms:modified xsi:type="dcterms:W3CDTF">2018-03-07T00:11:12Z</dcterms:modified>
  <cp:category/>
</cp:coreProperties>
</file>