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080未来創造課\ホームページ原稿\R7.3.24　企財青木\"/>
    </mc:Choice>
  </mc:AlternateContent>
  <xr:revisionPtr revIDLastSave="0" documentId="13_ncr:1_{08017E42-D2B5-493A-A6BD-7A39064F04B7}" xr6:coauthVersionLast="47" xr6:coauthVersionMax="47" xr10:uidLastSave="{00000000-0000-0000-0000-000000000000}"/>
  <bookViews>
    <workbookView xWindow="345" yWindow="360" windowWidth="2376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 r="CO34" i="10" l="1"/>
  <c r="CO35" i="10" s="1"/>
  <c r="BW34" i="10"/>
  <c r="BW35" i="10" s="1"/>
</calcChain>
</file>

<file path=xl/sharedStrings.xml><?xml version="1.0" encoding="utf-8"?>
<sst xmlns="http://schemas.openxmlformats.org/spreadsheetml/2006/main" count="1032" uniqueCount="565">
  <si>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</si>
  <si>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</si>
  <si>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</si>
  <si>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</si>
  <si>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</si>
  <si>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</si>
  <si>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</si>
  <si>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</si>
  <si>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</si>
  <si>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</si>
  <si>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</si>
  <si>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</si>
  <si>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</si>
  <si>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</si>
  <si>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</si>
  <si>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</si>
  <si>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</si>
  <si>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</si>
  <si>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</si>
  <si>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</si>
  <si>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</si>
  <si>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</si>
  <si>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</si>
  <si>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</si>
  <si>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</si>
  <si>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</si>
  <si>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</si>
  <si>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</si>
  <si>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</si>
  <si>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</si>
  <si>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</si>
  <si>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</si>
  <si>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</si>
  <si>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</si>
  <si>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</si>
  <si>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</si>
  <si>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</si>
  <si>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</si>
  <si>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</si>
  <si>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</si>
  <si>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</si>
  <si>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</si>
  <si>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</si>
  <si>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</si>
  <si>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</si>
  <si>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</si>
  <si>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</si>
  <si>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</si>
  <si>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</si>
  <si>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</si>
  <si>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</si>
  <si>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</si>
  <si>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</si>
  <si>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</si>
  <si>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</si>
  <si>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</si>
  <si>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</si>
  <si>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</si>
  <si>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</si>
  <si>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</si>
  <si>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</si>
  <si>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</si>
  <si>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</si>
  <si>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</si>
  <si>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</si>
  <si>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</si>
  <si>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</si>
  <si>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</si>
  <si>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</si>
  <si>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</si>
  <si>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</si>
  <si>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</si>
  <si>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</si>
  <si>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</si>
  <si>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</si>
  <si>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</si>
  <si>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</si>
  <si>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</si>
  <si>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</si>
  <si>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</si>
  <si>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</si>
  <si>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</si>
  <si>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</si>
  <si>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</si>
  <si>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</si>
  <si>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</si>
  <si>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</si>
  <si>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</si>
  <si>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</si>
  <si>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</si>
  <si>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</si>
  <si>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</si>
  <si>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</si>
  <si>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</si>
  <si>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</si>
  <si>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</si>
  <si>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</si>
  <si>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</si>
  <si>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</si>
  <si>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</si>
  <si>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</si>
  <si>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</si>
  <si>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</si>
  <si>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</si>
  <si>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</si>
  <si>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</si>
  <si>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</si>
  <si>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</si>
  <si>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</si>
  <si>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</si>
  <si>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</si>
  <si>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</si>
  <si>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</si>
  <si>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</si>
  <si>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</si>
  <si>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</si>
  <si>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</si>
  <si>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</si>
  <si>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</si>
  <si>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</si>
  <si>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</si>
  <si>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</si>
  <si>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</si>
  <si>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</si>
  <si>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</si>
  <si>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</si>
  <si>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</si>
  <si>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</si>
  <si>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</si>
  <si>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</si>
  <si>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</si>
  <si>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</si>
  <si>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</si>
  <si>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</si>
  <si>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</si>
  <si>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</si>
  <si>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</si>
  <si>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</si>
  <si>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</si>
  <si>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</si>
  <si>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</si>
  <si>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</si>
  <si>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</si>
  <si>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</si>
  <si>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</si>
  <si>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</si>
  <si>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</si>
  <si>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</si>
  <si>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</si>
  <si>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</si>
  <si>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</si>
  <si>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</si>
  <si>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</si>
  <si>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</si>
  <si>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</si>
  <si>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</si>
  <si>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</si>
  <si>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</si>
  <si>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</si>
  <si>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</si>
  <si>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</si>
  <si>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</si>
  <si>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</si>
  <si>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</si>
  <si>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</si>
  <si>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</si>
  <si>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</si>
  <si>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</si>
  <si>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</si>
  <si>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</si>
  <si>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</si>
  <si>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</si>
  <si>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</si>
  <si>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</si>
  <si>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</si>
  <si>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</si>
  <si>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</si>
  <si>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</si>
  <si>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</si>
  <si>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</si>
  <si>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</si>
  <si>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</si>
  <si>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</si>
  <si>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</si>
  <si>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</si>
  <si>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</si>
  <si>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</si>
  <si>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</si>
  <si>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</si>
  <si>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</si>
  <si>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</si>
  <si>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</si>
  <si>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</si>
  <si>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</si>
  <si>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</si>
  <si>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</si>
  <si>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</si>
  <si>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</si>
  <si>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</si>
  <si>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</si>
  <si>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</si>
  <si>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</si>
  <si>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</si>
  <si>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</si>
  <si>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北海道本別町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</si>
  <si>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</si>
  <si>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</si>
  <si>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</si>
  <si>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</si>
  <si>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</si>
  <si>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</si>
  <si>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</si>
  <si>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</si>
  <si>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</si>
  <si>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</si>
  <si>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</si>
  <si>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</si>
  <si>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</si>
  <si>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</si>
  <si>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</si>
  <si>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</si>
  <si>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</si>
  <si>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</si>
  <si>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</si>
  <si>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</si>
  <si>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</si>
  <si>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</si>
  <si>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</si>
  <si>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</si>
  <si>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</si>
  <si>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</si>
  <si>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</si>
  <si>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</si>
  <si>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</si>
  <si>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</si>
  <si>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</si>
  <si>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</si>
  <si>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</si>
  <si>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</si>
  <si>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</si>
  <si>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</si>
  <si>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</si>
  <si>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</si>
  <si>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</si>
  <si>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</si>
  <si>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</si>
  <si>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</si>
  <si>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</si>
  <si>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</si>
  <si>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</si>
  <si>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</si>
  <si>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</si>
  <si>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</si>
  <si>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</si>
  <si>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</si>
  <si>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</si>
  <si>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</si>
  <si>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</si>
  <si>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</si>
  <si>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</si>
  <si>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</si>
  <si>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</si>
  <si>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</si>
  <si>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</si>
  <si>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</si>
  <si>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</si>
  <si>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</si>
  <si>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</si>
  <si>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</si>
  <si>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</si>
  <si>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</si>
  <si>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</si>
  <si>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</si>
  <si>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</si>
  <si>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</si>
  <si>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</si>
  <si>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</si>
  <si>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</si>
  <si>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</si>
  <si>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</si>
  <si>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</si>
  <si>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</si>
  <si>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</si>
  <si>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</si>
  <si>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</si>
  <si>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</si>
  <si>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</si>
  <si>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</si>
  <si>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</si>
  <si>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</si>
  <si>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</si>
  <si>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</si>
  <si>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</si>
  <si>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</si>
  <si>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</si>
  <si>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</si>
  <si>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</si>
  <si>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</si>
  <si>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</si>
  <si>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</si>
  <si>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</si>
  <si>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</si>
  <si>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</si>
  <si>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</si>
  <si>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</si>
  <si>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</si>
  <si>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</si>
  <si>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</si>
  <si>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</si>
  <si>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</si>
  <si>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</si>
  <si>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</si>
  <si>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</si>
  <si>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</si>
  <si>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</si>
  <si>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</si>
  <si>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</si>
  <si>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</si>
  <si>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</si>
  <si>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</si>
  <si>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</si>
  <si>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</si>
  <si>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</si>
  <si>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</si>
  <si>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</si>
  <si>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</si>
  <si>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</si>
  <si>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</si>
  <si>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</si>
  <si>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</si>
  <si>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</si>
  <si>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</si>
  <si>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</si>
  <si>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</si>
  <si>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</si>
  <si>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</si>
  <si>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</si>
  <si>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</si>
  <si>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</si>
  <si>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</si>
  <si>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</si>
  <si>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</si>
  <si>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</si>
  <si>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</si>
  <si>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</si>
  <si>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</si>
  <si>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</si>
  <si>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</si>
  <si>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</si>
  <si>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</si>
  <si>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</si>
  <si>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</si>
  <si>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</si>
  <si>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</si>
  <si>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</si>
  <si>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北海道本別町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</si>
  <si>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</si>
  <si>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</si>
  <si>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</si>
  <si>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</si>
  <si>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</si>
  <si>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</si>
  <si>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</si>
  <si>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</si>
  <si>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</si>
  <si>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</si>
  <si>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</si>
  <si>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</si>
  <si>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</si>
  <si>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</si>
  <si>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</si>
  <si>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</si>
  <si>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</si>
  <si>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</si>
  <si>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</si>
  <si>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</si>
  <si>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</si>
  <si>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</si>
  <si>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</si>
  <si>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</si>
  <si>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</si>
  <si>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</si>
  <si>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</si>
  <si>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</si>
  <si>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</si>
  <si>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</si>
  <si>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</si>
  <si>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</si>
  <si>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</si>
  <si>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</si>
  <si>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</si>
  <si>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</si>
  <si>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</si>
  <si>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</si>
  <si>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</si>
  <si>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</si>
  <si>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</si>
  <si>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</si>
  <si>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</si>
  <si>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</si>
  <si>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</si>
  <si>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</si>
  <si>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</si>
  <si>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</si>
  <si>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</si>
  <si>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</si>
  <si>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</si>
  <si>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</si>
  <si>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</si>
  <si>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</si>
  <si>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</si>
  <si>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</si>
  <si>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</si>
  <si>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</si>
  <si>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</si>
  <si>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</si>
  <si>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</si>
  <si>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</si>
  <si>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</si>
  <si>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</si>
  <si>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</si>
  <si>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</si>
  <si>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</si>
  <si>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</si>
  <si>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</si>
  <si>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</si>
  <si>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</si>
  <si>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</si>
  <si>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</si>
  <si>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</si>
  <si>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</si>
  <si>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</si>
  <si>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</si>
  <si>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</si>
  <si>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</si>
  <si>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</si>
  <si>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</si>
  <si>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</si>
  <si>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</si>
  <si>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</si>
  <si>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</si>
  <si>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</si>
  <si>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</si>
  <si>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</si>
  <si>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</si>
  <si>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</si>
  <si>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</si>
  <si>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</si>
  <si>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</si>
  <si>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</si>
  <si>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</si>
  <si>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</si>
  <si>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</si>
  <si>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</si>
  <si>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</si>
  <si>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</si>
  <si>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</si>
  <si>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</si>
  <si>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</si>
  <si>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</si>
  <si>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</si>
  <si>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</si>
  <si>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</si>
  <si>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</si>
  <si>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</si>
  <si>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</si>
  <si>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</si>
  <si>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</si>
  <si>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</si>
  <si>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</si>
  <si>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</si>
  <si>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</si>
  <si>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</si>
  <si>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</si>
  <si>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</si>
  <si>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</si>
  <si>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</si>
  <si>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</si>
  <si>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</si>
  <si>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</si>
  <si>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</si>
  <si>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</si>
  <si>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</si>
  <si>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</si>
  <si>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</si>
  <si>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</si>
  <si>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</si>
  <si>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</si>
  <si>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</si>
  <si>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</si>
  <si>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</si>
  <si>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</si>
  <si>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</si>
  <si>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</si>
  <si>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</si>
  <si>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</si>
  <si>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</si>
  <si>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</si>
  <si>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</si>
  <si>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</si>
  <si>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</si>
  <si>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</si>
  <si>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</si>
  <si>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</si>
  <si>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</si>
  <si>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</si>
  <si>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</si>
  <si>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</si>
  <si>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</si>
  <si>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</si>
  <si>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</si>
  <si>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</si>
  <si>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</si>
  <si>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</si>
  <si>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</si>
  <si>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</si>
  <si>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</si>
  <si>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</si>
  <si>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</si>
  <si>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</si>
  <si>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</si>
  <si>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</si>
  <si>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</si>
  <si>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</si>
  <si>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</si>
  <si>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</si>
  <si>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</si>
  <si>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</si>
  <si>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</si>
  <si>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</si>
  <si>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</si>
  <si>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</si>
  <si>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</si>
  <si>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</si>
  <si>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11.71</t>
  </si>
  <si>
    <t>▲ 2.44</t>
  </si>
  <si>
    <t>▲ 0.22</t>
  </si>
  <si>
    <t>▲ 2.18</t>
  </si>
  <si>
    <t>後期高齢者医療特別会計</t>
  </si>
  <si>
    <t>▲ 0.00</t>
  </si>
  <si>
    <t>水道事業会計</t>
  </si>
  <si>
    <t>一般会計</t>
  </si>
  <si>
    <t>介護保険事業特別会計</t>
  </si>
  <si>
    <t>国民健康保険病院事業会計</t>
  </si>
  <si>
    <t>公共下水道特別会計</t>
  </si>
  <si>
    <t>簡易水道特別会計</t>
  </si>
  <si>
    <t>国民健康保険特別会計</t>
  </si>
  <si>
    <t>その他会計（赤字）</t>
  </si>
  <si>
    <t>▲ 0.09</t>
  </si>
  <si>
    <t>その他会計（黒字）</t>
  </si>
  <si>
    <t>R01</t>
    <phoneticPr fontId="5"/>
  </si>
  <si>
    <t>R02</t>
    <phoneticPr fontId="5"/>
  </si>
  <si>
    <t>R03</t>
    <phoneticPr fontId="5"/>
  </si>
  <si>
    <t>R04</t>
    <phoneticPr fontId="5"/>
  </si>
  <si>
    <t>R05</t>
    <phoneticPr fontId="5"/>
  </si>
  <si>
    <t>-</t>
    <phoneticPr fontId="2"/>
  </si>
  <si>
    <t>とかち広域消防事務組合</t>
    <rPh sb="3" eb="7">
      <t>コウイキショウボウ</t>
    </rPh>
    <rPh sb="7" eb="11">
      <t>ジムクミアイ</t>
    </rPh>
    <phoneticPr fontId="2"/>
  </si>
  <si>
    <t>十勝圏複合事務組合</t>
    <rPh sb="0" eb="3">
      <t>トカチケン</t>
    </rPh>
    <rPh sb="3" eb="9">
      <t>フクゴウジムクミアイ</t>
    </rPh>
    <phoneticPr fontId="2"/>
  </si>
  <si>
    <t>本別システム総合研究所</t>
    <rPh sb="0" eb="2">
      <t>ホンベツ</t>
    </rPh>
    <rPh sb="6" eb="11">
      <t>ソウゴウケンキュウジョ</t>
    </rPh>
    <phoneticPr fontId="2"/>
  </si>
  <si>
    <t>本別町土地開発公社</t>
    <rPh sb="0" eb="3">
      <t>ホンベツチョウ</t>
    </rPh>
    <rPh sb="3" eb="9">
      <t>トチカイハツコウシャ</t>
    </rPh>
    <phoneticPr fontId="2"/>
  </si>
  <si>
    <t>個性あるふるさとづくり基金</t>
    <rPh sb="0" eb="2">
      <t>コセイ</t>
    </rPh>
    <rPh sb="11" eb="13">
      <t>キキン</t>
    </rPh>
    <phoneticPr fontId="5"/>
  </si>
  <si>
    <t>ふるさと銀河線跡地活用等振興基金</t>
    <rPh sb="4" eb="7">
      <t>ギンガセン</t>
    </rPh>
    <rPh sb="7" eb="9">
      <t>アトチ</t>
    </rPh>
    <rPh sb="9" eb="11">
      <t>カツヨウ</t>
    </rPh>
    <rPh sb="11" eb="12">
      <t>トウ</t>
    </rPh>
    <rPh sb="12" eb="14">
      <t>シンコウ</t>
    </rPh>
    <rPh sb="14" eb="16">
      <t>キキン</t>
    </rPh>
    <phoneticPr fontId="2"/>
  </si>
  <si>
    <t>公共施設等整備基金</t>
    <rPh sb="0" eb="2">
      <t>コウキョウ</t>
    </rPh>
    <rPh sb="2" eb="4">
      <t>シセツ</t>
    </rPh>
    <rPh sb="4" eb="5">
      <t>トウ</t>
    </rPh>
    <rPh sb="5" eb="7">
      <t>セイビ</t>
    </rPh>
    <rPh sb="7" eb="9">
      <t>キキン</t>
    </rPh>
    <phoneticPr fontId="2"/>
  </si>
  <si>
    <t>社会教育施設等整備基金</t>
    <rPh sb="0" eb="2">
      <t>シャカイ</t>
    </rPh>
    <rPh sb="2" eb="4">
      <t>キョウイク</t>
    </rPh>
    <rPh sb="4" eb="6">
      <t>シセツ</t>
    </rPh>
    <rPh sb="6" eb="7">
      <t>トウ</t>
    </rPh>
    <rPh sb="7" eb="9">
      <t>セイビ</t>
    </rPh>
    <rPh sb="9" eb="11">
      <t>キキン</t>
    </rPh>
    <phoneticPr fontId="2"/>
  </si>
  <si>
    <t>職員退職手当基金</t>
    <rPh sb="0" eb="2">
      <t>ショクイン</t>
    </rPh>
    <rPh sb="2" eb="4">
      <t>タイショク</t>
    </rPh>
    <rPh sb="4" eb="6">
      <t>テアテ</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</si>
</sst>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1587-4E03-8693-7A30848324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170171</c:v>
                </c:pt>
                <c:pt idx="1">
                  <c:v>161541</c:v>
                </c:pt>
                <c:pt idx="2">
                  <c:v>178130</c:v>
                </c:pt>
                <c:pt idx="3">
                  <c:v>175808</c:v>
                </c:pt>
                <c:pt idx="4">
                  <c:v>156676</c:v>
                </c:pt>
              </c:numCache>
            </c:numRef>
          </c:val>
          <c:smooth val="0"/>
          <c:extLst>
            <c:ext xmlns:c16="http://schemas.microsoft.com/office/drawing/2014/chart" uri="{C3380CC4-5D6E-409C-BE32-E72D297353CC}">
              <c16:uniqueId val="{00000001-1587-4E03-8693-7A30848324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3.27</c:v>
                </c:pt>
                <c:pt idx="1">
                  <c:v>2.93</c:v>
                </c:pt>
                <c:pt idx="2">
                  <c:v>3.02</c:v>
                </c:pt>
                <c:pt idx="3">
                  <c:v>3</c:v>
                </c:pt>
                <c:pt idx="4">
                  <c:v>2.84</c:v>
                </c:pt>
              </c:numCache>
            </c:numRef>
          </c:val>
          <c:extLst>
            <c:ext xmlns:c16="http://schemas.microsoft.com/office/drawing/2014/chart" uri="{C3380CC4-5D6E-409C-BE32-E72D297353CC}">
              <c16:uniqueId val="{00000000-2E47-46A8-9B8A-CC5D1AE60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20.309999999999999</c:v>
                </c:pt>
                <c:pt idx="1">
                  <c:v>17.55</c:v>
                </c:pt>
                <c:pt idx="2">
                  <c:v>24.2</c:v>
                </c:pt>
                <c:pt idx="3">
                  <c:v>24.61</c:v>
                </c:pt>
                <c:pt idx="4">
                  <c:v>22.73</c:v>
                </c:pt>
              </c:numCache>
            </c:numRef>
          </c:val>
          <c:extLst>
            <c:ext xmlns:c16="http://schemas.microsoft.com/office/drawing/2014/chart" uri="{C3380CC4-5D6E-409C-BE32-E72D297353CC}">
              <c16:uniqueId val="{00000001-2E47-46A8-9B8A-CC5D1AE602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-11.71</c:v>
                </c:pt>
                <c:pt idx="1">
                  <c:v>-2.44</c:v>
                </c:pt>
                <c:pt idx="2">
                  <c:v>8.14</c:v>
                </c:pt>
                <c:pt idx="3">
                  <c:v>-0.22</c:v>
                </c:pt>
                <c:pt idx="4">
                  <c:v>-2.1800000000000002</c:v>
                </c:pt>
              </c:numCache>
            </c:numRef>
          </c:val>
          <c:smooth val="0"/>
          <c:extLst>
            <c:ext xmlns:c16="http://schemas.microsoft.com/office/drawing/2014/chart" uri="{C3380CC4-5D6E-409C-BE32-E72D297353CC}">
              <c16:uniqueId val="{00000002-2E47-46A8-9B8A-CC5D1AE602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0.06</c:v>
                </c:pt>
                <c:pt idx="4">
                  <c:v>#N/A</c:v>
                </c:pt>
                <c:pt idx="5">
                  <c:v>0.01</c:v>
                </c:pt>
                <c:pt idx="6">
                  <c:v>0</c:v>
                </c:pt>
                <c:pt idx="7">
                  <c:v>0</c:v>
                </c:pt>
                <c:pt idx="8">
                  <c:v>#N/A</c:v>
                </c:pt>
                <c:pt idx="9">
                  <c:v>0.05</c:v>
                </c:pt>
              </c:numCache>
            </c:numRef>
          </c:val>
          <c:extLst>
            <c:ext xmlns:c16="http://schemas.microsoft.com/office/drawing/2014/chart" uri="{C3380CC4-5D6E-409C-BE32-E72D297353CC}">
              <c16:uniqueId val="{00000000-7DCF-4DB0-8CA6-D83CA1294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0.09</c:v>
                </c:pt>
                <c:pt idx="7">
                  <c:v>#N/A</c:v>
                </c:pt>
                <c:pt idx="8">
                  <c:v>0</c:v>
                </c:pt>
                <c:pt idx="9">
                  <c:v>0</c:v>
                </c:pt>
              </c:numCache>
            </c:numRef>
          </c:val>
          <c:extLst>
            <c:ext xmlns:c16="http://schemas.microsoft.com/office/drawing/2014/chart" uri="{C3380CC4-5D6E-409C-BE32-E72D297353CC}">
              <c16:uniqueId val="{00000001-7DCF-4DB0-8CA6-D83CA129430A}"/>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0.49</c:v>
                </c:pt>
                <c:pt idx="2">
                  <c:v>#N/A</c:v>
                </c:pt>
                <c:pt idx="3">
                  <c:v>0.65</c:v>
                </c:pt>
                <c:pt idx="4">
                  <c:v>#N/A</c:v>
                </c:pt>
                <c:pt idx="5">
                  <c:v>0.31</c:v>
                </c:pt>
                <c:pt idx="6">
                  <c:v>#N/A</c:v>
                </c:pt>
                <c:pt idx="7">
                  <c:v>0.37</c:v>
                </c:pt>
                <c:pt idx="8">
                  <c:v>#N/A</c:v>
                </c:pt>
                <c:pt idx="9">
                  <c:v>0.11</c:v>
                </c:pt>
              </c:numCache>
            </c:numRef>
          </c:val>
          <c:extLst>
            <c:ext xmlns:c16="http://schemas.microsoft.com/office/drawing/2014/chart" uri="{C3380CC4-5D6E-409C-BE32-E72D297353CC}">
              <c16:uniqueId val="{00000002-7DCF-4DB0-8CA6-D83CA129430A}"/>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0.08</c:v>
                </c:pt>
                <c:pt idx="4">
                  <c:v>#N/A</c:v>
                </c:pt>
                <c:pt idx="5">
                  <c:v>0.04</c:v>
                </c:pt>
                <c:pt idx="6">
                  <c:v>#N/A</c:v>
                </c:pt>
                <c:pt idx="7">
                  <c:v>0.06</c:v>
                </c:pt>
                <c:pt idx="8">
                  <c:v>#N/A</c:v>
                </c:pt>
                <c:pt idx="9">
                  <c:v>0.12</c:v>
                </c:pt>
              </c:numCache>
            </c:numRef>
          </c:val>
          <c:extLst>
            <c:ext xmlns:c16="http://schemas.microsoft.com/office/drawing/2014/chart" uri="{C3380CC4-5D6E-409C-BE32-E72D297353CC}">
              <c16:uniqueId val="{00000003-7DCF-4DB0-8CA6-D83CA129430A}"/>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0.09</c:v>
                </c:pt>
                <c:pt idx="4">
                  <c:v>#N/A</c:v>
                </c:pt>
                <c:pt idx="5">
                  <c:v>7.0000000000000007E-2</c:v>
                </c:pt>
                <c:pt idx="6">
                  <c:v>#N/A</c:v>
                </c:pt>
                <c:pt idx="7">
                  <c:v>7.0000000000000007E-2</c:v>
                </c:pt>
                <c:pt idx="8">
                  <c:v>#N/A</c:v>
                </c:pt>
                <c:pt idx="9">
                  <c:v>0.27</c:v>
                </c:pt>
              </c:numCache>
            </c:numRef>
          </c:val>
          <c:extLst>
            <c:ext xmlns:c16="http://schemas.microsoft.com/office/drawing/2014/chart" uri="{C3380CC4-5D6E-409C-BE32-E72D297353CC}">
              <c16:uniqueId val="{00000004-7DCF-4DB0-8CA6-D83CA129430A}"/>
            </c:ext>
          </c:extLst>
        </c:ser>
        <c:ser>
          <c:idx val="5"/>
          <c:order val="5"/>
          <c:tx>
            <c:strRef>
              <c:f>データシート!$A$32</c:f>
              <c:strCache>
                <c:ptCount val="1"/>
                <c:pt idx="0">
                  <c:v>国民健康保険病院事業会計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1.35</c:v>
                </c:pt>
                <c:pt idx="2">
                  <c:v>#N/A</c:v>
                </c:pt>
                <c:pt idx="3">
                  <c:v>0.12</c:v>
                </c:pt>
                <c:pt idx="4">
                  <c:v>#N/A</c:v>
                </c:pt>
                <c:pt idx="5">
                  <c:v>0.98</c:v>
                </c:pt>
                <c:pt idx="6">
                  <c:v>#N/A</c:v>
                </c:pt>
                <c:pt idx="7">
                  <c:v>1.1200000000000001</c:v>
                </c:pt>
                <c:pt idx="8">
                  <c:v>#N/A</c:v>
                </c:pt>
                <c:pt idx="9">
                  <c:v>1.1100000000000001</c:v>
                </c:pt>
              </c:numCache>
            </c:numRef>
          </c:val>
          <c:extLst>
            <c:ext xmlns:c16="http://schemas.microsoft.com/office/drawing/2014/chart" uri="{C3380CC4-5D6E-409C-BE32-E72D297353CC}">
              <c16:uniqueId val="{00000005-7DCF-4DB0-8CA6-D83CA12943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0.55000000000000004</c:v>
                </c:pt>
                <c:pt idx="4">
                  <c:v>#N/A</c:v>
                </c:pt>
                <c:pt idx="5">
                  <c:v>0.71</c:v>
                </c:pt>
                <c:pt idx="6">
                  <c:v>#N/A</c:v>
                </c:pt>
                <c:pt idx="7">
                  <c:v>2.58</c:v>
                </c:pt>
                <c:pt idx="8">
                  <c:v>#N/A</c:v>
                </c:pt>
                <c:pt idx="9">
                  <c:v>1.84</c:v>
                </c:pt>
              </c:numCache>
            </c:numRef>
          </c:val>
          <c:extLst>
            <c:ext xmlns:c16="http://schemas.microsoft.com/office/drawing/2014/chart" uri="{C3380CC4-5D6E-409C-BE32-E72D297353CC}">
              <c16:uniqueId val="{00000006-7DCF-4DB0-8CA6-D83CA12943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2.92</c:v>
                </c:pt>
                <c:pt idx="4">
                  <c:v>#N/A</c:v>
                </c:pt>
                <c:pt idx="5">
                  <c:v>3.02</c:v>
                </c:pt>
                <c:pt idx="6">
                  <c:v>#N/A</c:v>
                </c:pt>
                <c:pt idx="7">
                  <c:v>2.99</c:v>
                </c:pt>
                <c:pt idx="8">
                  <c:v>#N/A</c:v>
                </c:pt>
                <c:pt idx="9">
                  <c:v>2.84</c:v>
                </c:pt>
              </c:numCache>
            </c:numRef>
          </c:val>
          <c:extLst>
            <c:ext xmlns:c16="http://schemas.microsoft.com/office/drawing/2014/chart" uri="{C3380CC4-5D6E-409C-BE32-E72D297353CC}">
              <c16:uniqueId val="{00000007-7DCF-4DB0-8CA6-D83CA12943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c:v>
                </c:pt>
                <c:pt idx="2">
                  <c:v>#N/A</c:v>
                </c:pt>
                <c:pt idx="3">
                  <c:v>4</c:v>
                </c:pt>
                <c:pt idx="4">
                  <c:v>#N/A</c:v>
                </c:pt>
                <c:pt idx="5">
                  <c:v>3.57</c:v>
                </c:pt>
                <c:pt idx="6">
                  <c:v>#N/A</c:v>
                </c:pt>
                <c:pt idx="7">
                  <c:v>3.33</c:v>
                </c:pt>
                <c:pt idx="8">
                  <c:v>#N/A</c:v>
                </c:pt>
                <c:pt idx="9">
                  <c:v>2.91</c:v>
                </c:pt>
              </c:numCache>
            </c:numRef>
          </c:val>
          <c:extLst>
            <c:ext xmlns:c16="http://schemas.microsoft.com/office/drawing/2014/chart" uri="{C3380CC4-5D6E-409C-BE32-E72D297353CC}">
              <c16:uniqueId val="{00000008-7DCF-4DB0-8CA6-D83CA129430A}"/>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9-7DCF-4DB0-8CA6-D83CA12943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671</c:v>
                </c:pt>
                <c:pt idx="5">
                  <c:v>661</c:v>
                </c:pt>
                <c:pt idx="8">
                  <c:v>675</c:v>
                </c:pt>
                <c:pt idx="11">
                  <c:v>679</c:v>
                </c:pt>
                <c:pt idx="14">
                  <c:v>666</c:v>
                </c:pt>
              </c:numCache>
            </c:numRef>
          </c:val>
          <c:extLst>
            <c:ext xmlns:c16="http://schemas.microsoft.com/office/drawing/2014/chart" uri="{C3380CC4-5D6E-409C-BE32-E72D297353CC}">
              <c16:uniqueId val="{00000000-A418-4C84-9A5D-D6AB2A5EC1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18-4C84-9A5D-D6AB2A5EC1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58</c:v>
                </c:pt>
                <c:pt idx="3">
                  <c:v>58</c:v>
                </c:pt>
                <c:pt idx="6">
                  <c:v>56</c:v>
                </c:pt>
                <c:pt idx="9">
                  <c:v>54</c:v>
                </c:pt>
                <c:pt idx="12">
                  <c:v>56</c:v>
                </c:pt>
              </c:numCache>
            </c:numRef>
          </c:val>
          <c:extLst>
            <c:ext xmlns:c16="http://schemas.microsoft.com/office/drawing/2014/chart" uri="{C3380CC4-5D6E-409C-BE32-E72D297353CC}">
              <c16:uniqueId val="{00000002-A418-4C84-9A5D-D6AB2A5EC1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9</c:v>
                </c:pt>
                <c:pt idx="6">
                  <c:v>9</c:v>
                </c:pt>
                <c:pt idx="9">
                  <c:v>9</c:v>
                </c:pt>
                <c:pt idx="12">
                  <c:v>9</c:v>
                </c:pt>
              </c:numCache>
            </c:numRef>
          </c:val>
          <c:extLst>
            <c:ext xmlns:c16="http://schemas.microsoft.com/office/drawing/2014/chart" uri="{C3380CC4-5D6E-409C-BE32-E72D297353CC}">
              <c16:uniqueId val="{00000003-A418-4C84-9A5D-D6AB2A5EC1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317</c:v>
                </c:pt>
                <c:pt idx="3">
                  <c:v>309</c:v>
                </c:pt>
                <c:pt idx="6">
                  <c:v>301</c:v>
                </c:pt>
                <c:pt idx="9">
                  <c:v>301</c:v>
                </c:pt>
                <c:pt idx="12">
                  <c:v>304</c:v>
                </c:pt>
              </c:numCache>
            </c:numRef>
          </c:val>
          <c:extLst>
            <c:ext xmlns:c16="http://schemas.microsoft.com/office/drawing/2014/chart" uri="{C3380CC4-5D6E-409C-BE32-E72D297353CC}">
              <c16:uniqueId val="{00000004-A418-4C84-9A5D-D6AB2A5EC1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18-4C84-9A5D-D6AB2A5EC1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18-4C84-9A5D-D6AB2A5EC1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645</c:v>
                </c:pt>
                <c:pt idx="3">
                  <c:v>683</c:v>
                </c:pt>
                <c:pt idx="6">
                  <c:v>729</c:v>
                </c:pt>
                <c:pt idx="9">
                  <c:v>742</c:v>
                </c:pt>
                <c:pt idx="12">
                  <c:v>742</c:v>
                </c:pt>
              </c:numCache>
            </c:numRef>
          </c:val>
          <c:extLst>
            <c:ext xmlns:c16="http://schemas.microsoft.com/office/drawing/2014/chart" uri="{C3380CC4-5D6E-409C-BE32-E72D297353CC}">
              <c16:uniqueId val="{00000007-A418-4C84-9A5D-D6AB2A5EC1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351</c:v>
                </c:pt>
                <c:pt idx="2">
                  <c:v>#N/A</c:v>
                </c:pt>
                <c:pt idx="3">
                  <c:v>#N/A</c:v>
                </c:pt>
                <c:pt idx="4">
                  <c:v>398</c:v>
                </c:pt>
                <c:pt idx="5">
                  <c:v>#N/A</c:v>
                </c:pt>
                <c:pt idx="6">
                  <c:v>#N/A</c:v>
                </c:pt>
                <c:pt idx="7">
                  <c:v>420</c:v>
                </c:pt>
                <c:pt idx="8">
                  <c:v>#N/A</c:v>
                </c:pt>
                <c:pt idx="9">
                  <c:v>#N/A</c:v>
                </c:pt>
                <c:pt idx="10">
                  <c:v>427</c:v>
                </c:pt>
                <c:pt idx="11">
                  <c:v>#N/A</c:v>
                </c:pt>
                <c:pt idx="12">
                  <c:v>#N/A</c:v>
                </c:pt>
                <c:pt idx="13">
                  <c:v>445</c:v>
                </c:pt>
                <c:pt idx="14">
                  <c:v>#N/A</c:v>
                </c:pt>
              </c:numCache>
            </c:numRef>
          </c:val>
          <c:smooth val="0"/>
          <c:extLst>
            <c:ext xmlns:c16="http://schemas.microsoft.com/office/drawing/2014/chart" uri="{C3380CC4-5D6E-409C-BE32-E72D297353CC}">
              <c16:uniqueId val="{00000008-A418-4C84-9A5D-D6AB2A5EC1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6615</c:v>
                </c:pt>
                <c:pt idx="5">
                  <c:v>6525</c:v>
                </c:pt>
                <c:pt idx="8">
                  <c:v>6421</c:v>
                </c:pt>
                <c:pt idx="11">
                  <c:v>6262</c:v>
                </c:pt>
                <c:pt idx="14">
                  <c:v>6092</c:v>
                </c:pt>
              </c:numCache>
            </c:numRef>
          </c:val>
          <c:extLst>
            <c:ext xmlns:c16="http://schemas.microsoft.com/office/drawing/2014/chart" uri="{C3380CC4-5D6E-409C-BE32-E72D297353CC}">
              <c16:uniqueId val="{00000000-1C7A-4E6D-B970-886079399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588</c:v>
                </c:pt>
                <c:pt idx="5">
                  <c:v>465</c:v>
                </c:pt>
                <c:pt idx="8">
                  <c:v>393</c:v>
                </c:pt>
                <c:pt idx="11">
                  <c:v>323</c:v>
                </c:pt>
                <c:pt idx="14">
                  <c:v>324</c:v>
                </c:pt>
              </c:numCache>
            </c:numRef>
          </c:val>
          <c:extLst>
            <c:ext xmlns:c16="http://schemas.microsoft.com/office/drawing/2014/chart" uri="{C3380CC4-5D6E-409C-BE32-E72D297353CC}">
              <c16:uniqueId val="{00000001-1C7A-4E6D-B970-886079399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2993</c:v>
                </c:pt>
                <c:pt idx="5">
                  <c:v>2852</c:v>
                </c:pt>
                <c:pt idx="8">
                  <c:v>3152</c:v>
                </c:pt>
                <c:pt idx="11">
                  <c:v>3059</c:v>
                </c:pt>
                <c:pt idx="14">
                  <c:v>2937</c:v>
                </c:pt>
              </c:numCache>
            </c:numRef>
          </c:val>
          <c:extLst>
            <c:ext xmlns:c16="http://schemas.microsoft.com/office/drawing/2014/chart" uri="{C3380CC4-5D6E-409C-BE32-E72D297353CC}">
              <c16:uniqueId val="{00000002-1C7A-4E6D-B970-886079399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7A-4E6D-B970-886079399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7A-4E6D-B970-886079399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7A-4E6D-B970-886079399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596</c:v>
                </c:pt>
                <c:pt idx="3">
                  <c:v>536</c:v>
                </c:pt>
                <c:pt idx="6">
                  <c:v>486</c:v>
                </c:pt>
                <c:pt idx="9">
                  <c:v>436</c:v>
                </c:pt>
                <c:pt idx="12">
                  <c:v>441</c:v>
                </c:pt>
              </c:numCache>
            </c:numRef>
          </c:val>
          <c:extLst>
            <c:ext xmlns:c16="http://schemas.microsoft.com/office/drawing/2014/chart" uri="{C3380CC4-5D6E-409C-BE32-E72D297353CC}">
              <c16:uniqueId val="{00000006-1C7A-4E6D-B970-886079399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c:v>
                </c:pt>
                <c:pt idx="3">
                  <c:v>47</c:v>
                </c:pt>
                <c:pt idx="6">
                  <c:v>36</c:v>
                </c:pt>
                <c:pt idx="9">
                  <c:v>28</c:v>
                </c:pt>
                <c:pt idx="12">
                  <c:v>19</c:v>
                </c:pt>
              </c:numCache>
            </c:numRef>
          </c:val>
          <c:extLst>
            <c:ext xmlns:c16="http://schemas.microsoft.com/office/drawing/2014/chart" uri="{C3380CC4-5D6E-409C-BE32-E72D297353CC}">
              <c16:uniqueId val="{00000007-1C7A-4E6D-B970-886079399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3194</c:v>
                </c:pt>
                <c:pt idx="3">
                  <c:v>2996</c:v>
                </c:pt>
                <c:pt idx="6">
                  <c:v>2861</c:v>
                </c:pt>
                <c:pt idx="9">
                  <c:v>2684</c:v>
                </c:pt>
                <c:pt idx="12">
                  <c:v>2596</c:v>
                </c:pt>
              </c:numCache>
            </c:numRef>
          </c:val>
          <c:extLst>
            <c:ext xmlns:c16="http://schemas.microsoft.com/office/drawing/2014/chart" uri="{C3380CC4-5D6E-409C-BE32-E72D297353CC}">
              <c16:uniqueId val="{00000008-1C7A-4E6D-B970-886079399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565</c:v>
                </c:pt>
                <c:pt idx="3">
                  <c:v>511</c:v>
                </c:pt>
                <c:pt idx="6">
                  <c:v>440</c:v>
                </c:pt>
                <c:pt idx="9">
                  <c:v>392</c:v>
                </c:pt>
                <c:pt idx="12">
                  <c:v>336</c:v>
                </c:pt>
              </c:numCache>
            </c:numRef>
          </c:val>
          <c:extLst>
            <c:ext xmlns:c16="http://schemas.microsoft.com/office/drawing/2014/chart" uri="{C3380CC4-5D6E-409C-BE32-E72D297353CC}">
              <c16:uniqueId val="{00000009-1C7A-4E6D-B970-886079399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7190</c:v>
                </c:pt>
                <c:pt idx="3">
                  <c:v>7182</c:v>
                </c:pt>
                <c:pt idx="6">
                  <c:v>7123</c:v>
                </c:pt>
                <c:pt idx="9">
                  <c:v>7054</c:v>
                </c:pt>
                <c:pt idx="12">
                  <c:v>6828</c:v>
                </c:pt>
              </c:numCache>
            </c:numRef>
          </c:val>
          <c:extLst>
            <c:ext xmlns:c16="http://schemas.microsoft.com/office/drawing/2014/chart" uri="{C3380CC4-5D6E-409C-BE32-E72D297353CC}">
              <c16:uniqueId val="{0000000A-1C7A-4E6D-B970-886079399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1405</c:v>
                </c:pt>
                <c:pt idx="2">
                  <c:v>#N/A</c:v>
                </c:pt>
                <c:pt idx="3">
                  <c:v>#N/A</c:v>
                </c:pt>
                <c:pt idx="4">
                  <c:v>1430</c:v>
                </c:pt>
                <c:pt idx="5">
                  <c:v>#N/A</c:v>
                </c:pt>
                <c:pt idx="6">
                  <c:v>#N/A</c:v>
                </c:pt>
                <c:pt idx="7">
                  <c:v>982</c:v>
                </c:pt>
                <c:pt idx="8">
                  <c:v>#N/A</c:v>
                </c:pt>
                <c:pt idx="9">
                  <c:v>#N/A</c:v>
                </c:pt>
                <c:pt idx="10">
                  <c:v>950</c:v>
                </c:pt>
                <c:pt idx="11">
                  <c:v>#N/A</c:v>
                </c:pt>
                <c:pt idx="12">
                  <c:v>#N/A</c:v>
                </c:pt>
                <c:pt idx="13">
                  <c:v>868</c:v>
                </c:pt>
                <c:pt idx="14">
                  <c:v>#N/A</c:v>
                </c:pt>
              </c:numCache>
            </c:numRef>
          </c:val>
          <c:smooth val="0"/>
          <c:extLst>
            <c:ext xmlns:c16="http://schemas.microsoft.com/office/drawing/2014/chart" uri="{C3380CC4-5D6E-409C-BE32-E72D297353CC}">
              <c16:uniqueId val="{0000000B-1C7A-4E6D-B970-886079399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1056</c:v>
                </c:pt>
                <c:pt idx="1">
                  <c:v>1051</c:v>
                </c:pt>
                <c:pt idx="2">
                  <c:v>966</c:v>
                </c:pt>
              </c:numCache>
            </c:numRef>
          </c:val>
          <c:extLst>
            <c:ext xmlns:c16="http://schemas.microsoft.com/office/drawing/2014/chart" uri="{C3380CC4-5D6E-409C-BE32-E72D297353CC}">
              <c16:uniqueId val="{00000000-DDFE-4DBB-BF67-91C0673D6E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463</c:v>
                </c:pt>
                <c:pt idx="1">
                  <c:v>408</c:v>
                </c:pt>
                <c:pt idx="2">
                  <c:v>380</c:v>
                </c:pt>
              </c:numCache>
            </c:numRef>
          </c:val>
          <c:extLst>
            <c:ext xmlns:c16="http://schemas.microsoft.com/office/drawing/2014/chart" uri="{C3380CC4-5D6E-409C-BE32-E72D297353CC}">
              <c16:uniqueId val="{00000001-DDFE-4DBB-BF67-91C0673D6E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1371</c:v>
                </c:pt>
                <c:pt idx="1">
                  <c:v>1340</c:v>
                </c:pt>
                <c:pt idx="2">
                  <c:v>1340</c:v>
                </c:pt>
              </c:numCache>
            </c:numRef>
          </c:val>
          <c:extLst>
            <c:ext xmlns:c16="http://schemas.microsoft.com/office/drawing/2014/chart" uri="{C3380CC4-5D6E-409C-BE32-E72D297353CC}">
              <c16:uniqueId val="{00000002-DDFE-4DBB-BF67-91C0673D6E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
6,118
391.91
7,582,507
7,454,438
120,702
4,247,699
6,828,384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の減少や地方の経済回復の遅れにより、地方経済は依然として厳しい状況にあることから、全国平均を大きく下回っているが、類似団体平均及び北海道平均との比較では同水準で推移している。これまでの行財政改革により人件費を含む経常経費の縮減に努めているが、当面税収等の自主財源の大幅な伸びは見込めず、財政基盤の改善は難しい状況である。</a:t>
          </a:r>
          <a:endParaRPr lang="ja-JP" altLang="ja-JP" sz="1000">
            <a:effectLst/>
          </a:endParaRPr>
        </a:p>
        <a:p>
          <a:r>
            <a:rPr kumimoji="1" lang="ja-JP" altLang="ja-JP" sz="1000">
              <a:solidFill>
                <a:schemeClr val="dk1"/>
              </a:solidFill>
              <a:effectLst/>
              <a:latin typeface="+mn-lt"/>
              <a:ea typeface="+mn-ea"/>
              <a:cs typeface="+mn-cs"/>
            </a:rPr>
            <a:t>　今後も第</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次行財政改革大綱の推進による一層の行財政の効率化を図るとともに、本別町まち・ひと・しごと創生総合戦略の着実な進捗により、税収の増加等歳入を確保を目指す。</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税収の減や臨時財政対策債</a:t>
          </a:r>
          <a:r>
            <a:rPr kumimoji="1" lang="ja-JP" altLang="ja-JP" sz="1100">
              <a:solidFill>
                <a:schemeClr val="dk1"/>
              </a:solidFill>
              <a:effectLst/>
              <a:latin typeface="+mn-lt"/>
              <a:ea typeface="+mn-ea"/>
              <a:cs typeface="+mn-cs"/>
            </a:rPr>
            <a:t>の減などにより、対前年度比では</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ポイント増加したものの、類似団体平均を下回っている。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本町は、地方交付税が歳入総額の</a:t>
          </a:r>
          <a:r>
            <a:rPr kumimoji="1" lang="ja-JP" altLang="en-US" sz="1100">
              <a:solidFill>
                <a:schemeClr val="dk1"/>
              </a:solidFill>
              <a:effectLst/>
              <a:latin typeface="+mn-lt"/>
              <a:ea typeface="+mn-ea"/>
              <a:cs typeface="+mn-cs"/>
            </a:rPr>
            <a:t>４２．７</a:t>
          </a:r>
          <a:r>
            <a:rPr kumimoji="1" lang="ja-JP" altLang="ja-JP" sz="1100">
              <a:solidFill>
                <a:schemeClr val="dk1"/>
              </a:solidFill>
              <a:effectLst/>
              <a:latin typeface="+mn-lt"/>
              <a:ea typeface="+mn-ea"/>
              <a:cs typeface="+mn-cs"/>
            </a:rPr>
            <a:t>％、町税が１２．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を占めているが、いずれも今後は大きな伸びは期待できず、さらには老朽化した施設の再整備・長寿命化事業等により将来的には義務的経費である公債費の増加が見込まれていることから、引き続き行財政改革の取組みにより人件費をはじめとする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155448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274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97536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633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136144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633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6604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ja-JP" altLang="en-US" sz="1100">
              <a:solidFill>
                <a:schemeClr val="dk1"/>
              </a:solidFill>
              <a:effectLst/>
              <a:latin typeface="+mn-lt"/>
              <a:ea typeface="+mn-ea"/>
              <a:cs typeface="+mn-cs"/>
            </a:rPr>
            <a:t>９，３１２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下回っている状況であるが、北海道平均より高い水準となっている。これは、本町ではへき地保育所、特別養護老人ホーム、病院等の保健・福祉・医療に関する行政サービスを直営で提供しているためである。</a:t>
          </a:r>
          <a:endParaRPr lang="ja-JP" altLang="ja-JP" sz="1400">
            <a:effectLst/>
          </a:endParaRPr>
        </a:p>
        <a:p>
          <a:r>
            <a:rPr kumimoji="1" lang="ja-JP" altLang="ja-JP" sz="1100">
              <a:solidFill>
                <a:schemeClr val="dk1"/>
              </a:solidFill>
              <a:effectLst/>
              <a:latin typeface="+mn-lt"/>
              <a:ea typeface="+mn-ea"/>
              <a:cs typeface="+mn-cs"/>
            </a:rPr>
            <a:t>　今後においては、民間活力の導入を行うなど構造改革を推進するとともに、本町の規模に対する適正な人員配置を検討していく上での職員数の削減や給与水準の適正化を進め、コストの抑制に努める。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149313</xdr:rowOff>
    </xdr:from>
    <xdr:to>
      <xdr:col>23</xdr:col>
      <xdr:colOff>133350</xdr:colOff>
      <xdr:row>83</xdr:row>
      <xdr:rowOff>44576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8213"/>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67137</xdr:rowOff>
    </xdr:from>
    <xdr:to>
      <xdr:col>19</xdr:col>
      <xdr:colOff>133350</xdr:colOff>
      <xdr:row>82</xdr:row>
      <xdr:rowOff>149313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6037"/>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22910</xdr:rowOff>
    </xdr:from>
    <xdr:to>
      <xdr:col>15</xdr:col>
      <xdr:colOff>82550</xdr:colOff>
      <xdr:row>82</xdr:row>
      <xdr:rowOff>67137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81810"/>
          <a:ext cx="889000" cy="4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21428</xdr:rowOff>
    </xdr:from>
    <xdr:to>
      <xdr:col>11</xdr:col>
      <xdr:colOff>31750</xdr:colOff>
      <xdr:row>82</xdr:row>
      <xdr:rowOff>22910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0328"/>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165226</xdr:rowOff>
    </xdr:from>
    <xdr:to>
      <xdr:col>23</xdr:col>
      <xdr:colOff>184150</xdr:colOff>
      <xdr:row>83</xdr:row>
      <xdr:rowOff>95376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10303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98513</xdr:rowOff>
    </xdr:from>
    <xdr:to>
      <xdr:col>19</xdr:col>
      <xdr:colOff>184150</xdr:colOff>
      <xdr:row>83</xdr:row>
      <xdr:rowOff>28663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2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16337</xdr:rowOff>
    </xdr:from>
    <xdr:to>
      <xdr:col>15</xdr:col>
      <xdr:colOff>133350</xdr:colOff>
      <xdr:row>82</xdr:row>
      <xdr:rowOff>117937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128114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143560</xdr:rowOff>
    </xdr:from>
    <xdr:to>
      <xdr:col>11</xdr:col>
      <xdr:colOff>82550</xdr:colOff>
      <xdr:row>82</xdr:row>
      <xdr:rowOff>73710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83887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142078</xdr:rowOff>
    </xdr:from>
    <xdr:to>
      <xdr:col>7</xdr:col>
      <xdr:colOff>31750</xdr:colOff>
      <xdr:row>82</xdr:row>
      <xdr:rowOff>72228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57005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これまで、行財政改革の推進による諸手当の削減をはじめ、給与水準の適正化を図って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、類似団体内平均を０．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今後も国や北海道、類似団体の給与水準等を参考として、財政状況を考慮しながら適切な給与制度の在り方を検討する。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24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245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保健・福祉・医療分野において町が担う役割が大きいことから、類似団体平均を上回る職員を配置しなければならない状況となっている。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今後も行財政改革の取組みを推進し、職員構成の均衡に配慮しつつ新規採用の抑制に努め、効率的な事務執行と適切な定員管理を図る。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114071</xdr:rowOff>
    </xdr:from>
    <xdr:to>
      <xdr:col>81</xdr:col>
      <xdr:colOff>44450</xdr:colOff>
      <xdr:row>62</xdr:row>
      <xdr:rowOff>11150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57252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51816</xdr:rowOff>
    </xdr:from>
    <xdr:to>
      <xdr:col>77</xdr:col>
      <xdr:colOff>44450</xdr:colOff>
      <xdr:row>61</xdr:row>
      <xdr:rowOff>114071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510266"/>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26238</xdr:rowOff>
    </xdr:from>
    <xdr:to>
      <xdr:col>72</xdr:col>
      <xdr:colOff>203200</xdr:colOff>
      <xdr:row>61</xdr:row>
      <xdr:rowOff>51816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8468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4521</xdr:rowOff>
    </xdr:from>
    <xdr:to>
      <xdr:col>68</xdr:col>
      <xdr:colOff>152400</xdr:colOff>
      <xdr:row>61</xdr:row>
      <xdr:rowOff>26238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629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131800</xdr:rowOff>
    </xdr:from>
    <xdr:to>
      <xdr:col>81</xdr:col>
      <xdr:colOff>95250</xdr:colOff>
      <xdr:row>62</xdr:row>
      <xdr:rowOff>61950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103877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63271</xdr:rowOff>
    </xdr:from>
    <xdr:to>
      <xdr:col>77</xdr:col>
      <xdr:colOff>95250</xdr:colOff>
      <xdr:row>61</xdr:row>
      <xdr:rowOff>164871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149648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0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1016</xdr:rowOff>
    </xdr:from>
    <xdr:to>
      <xdr:col>73</xdr:col>
      <xdr:colOff>44450</xdr:colOff>
      <xdr:row>61</xdr:row>
      <xdr:rowOff>102616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87393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146888</xdr:rowOff>
    </xdr:from>
    <xdr:to>
      <xdr:col>68</xdr:col>
      <xdr:colOff>203200</xdr:colOff>
      <xdr:row>61</xdr:row>
      <xdr:rowOff>77038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125171</xdr:rowOff>
    </xdr:from>
    <xdr:to>
      <xdr:col>64</xdr:col>
      <xdr:colOff>152400</xdr:colOff>
      <xdr:row>61</xdr:row>
      <xdr:rowOff>55321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40098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本町の実質公債費比率は、類似団体平均と比較すると２．</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ポイント上回っており、前年度と比較すると０．</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ポイント増加している。公債費は、計画的な事業実施により地方債借入を抑制してきていることにより、令和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元金償還額が新規発行額を上回</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公債費現在高が減少したが、</a:t>
          </a:r>
          <a:r>
            <a:rPr kumimoji="1" lang="ja-JP" altLang="ja-JP" sz="1000">
              <a:solidFill>
                <a:schemeClr val="dk1"/>
              </a:solidFill>
              <a:effectLst/>
              <a:latin typeface="+mn-lt"/>
              <a:ea typeface="+mn-ea"/>
              <a:cs typeface="+mn-cs"/>
            </a:rPr>
            <a:t>老朽化した施設の再整備・長寿命化事業等による地方債発行が予定されているため、今後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上昇傾向で推移していくことが見込まれる。</a:t>
          </a:r>
          <a:endParaRPr lang="ja-JP" altLang="ja-JP" sz="1000">
            <a:effectLst/>
          </a:endParaRPr>
        </a:p>
        <a:p>
          <a:r>
            <a:rPr kumimoji="1" lang="ja-JP" altLang="ja-JP" sz="1000">
              <a:solidFill>
                <a:schemeClr val="dk1"/>
              </a:solidFill>
              <a:effectLst/>
              <a:latin typeface="+mn-lt"/>
              <a:ea typeface="+mn-ea"/>
              <a:cs typeface="+mn-cs"/>
            </a:rPr>
            <a:t>　地方債はハード事業実施における貴重な財源であり、地域経済に与える影響と納税者、受益者の負担の公平性に配慮しながら、借入額に応じて償還年数や据置期間を工夫するなど、償還額の平準化と利子額の抑制を図りながら、適正な地方債発行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地方債現在高及び公営企業債等繰入見込額の減少等により、前年度から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．２ポイント減の２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今後も老朽化した施設の再整備に伴う町債の発行等により、比率が上昇することが見込まれることから、可能な限り後世への負担軽減を図るため、新規事業の実施等にあたっては総点検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41366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8783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41366</xdr:rowOff>
    </xdr:from>
    <xdr:to>
      <xdr:col>77</xdr:col>
      <xdr:colOff>44450</xdr:colOff>
      <xdr:row>15</xdr:row>
      <xdr:rowOff>43664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1311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43664</xdr:rowOff>
    </xdr:from>
    <xdr:to>
      <xdr:col>72</xdr:col>
      <xdr:colOff>203200</xdr:colOff>
      <xdr:row>16</xdr:row>
      <xdr:rowOff>45720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15414"/>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45720</xdr:rowOff>
    </xdr:from>
    <xdr:to>
      <xdr:col>68</xdr:col>
      <xdr:colOff>152400</xdr:colOff>
      <xdr:row>16</xdr:row>
      <xdr:rowOff>51465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8892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108814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162016</xdr:rowOff>
    </xdr:from>
    <xdr:to>
      <xdr:col>77</xdr:col>
      <xdr:colOff>95250</xdr:colOff>
      <xdr:row>15</xdr:row>
      <xdr:rowOff>92166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76943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4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164314</xdr:rowOff>
    </xdr:from>
    <xdr:to>
      <xdr:col>73</xdr:col>
      <xdr:colOff>44450</xdr:colOff>
      <xdr:row>15</xdr:row>
      <xdr:rowOff>94464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79241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5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166370</xdr:rowOff>
    </xdr:from>
    <xdr:to>
      <xdr:col>68</xdr:col>
      <xdr:colOff>203200</xdr:colOff>
      <xdr:row>16</xdr:row>
      <xdr:rowOff>96520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81297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665</xdr:rowOff>
    </xdr:from>
    <xdr:to>
      <xdr:col>64</xdr:col>
      <xdr:colOff>152400</xdr:colOff>
      <xdr:row>16</xdr:row>
      <xdr:rowOff>102265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87042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
6,118
391.91
7,582,507
7,454,438
120,702
4,247,699
6,828,384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人件費の経常収支比率は、類似団体平均と比較し１．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ポイント、北海道平均と比較し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これは類似団体と比較し、直営で医療・福祉サービスを提供するなど職員数が多いことが要因である。</a:t>
          </a:r>
          <a:endParaRPr lang="ja-JP" altLang="ja-JP" sz="1400">
            <a:effectLst/>
          </a:endParaRPr>
        </a:p>
        <a:p>
          <a:r>
            <a:rPr kumimoji="1" lang="ja-JP" altLang="ja-JP" sz="1100">
              <a:solidFill>
                <a:schemeClr val="dk1"/>
              </a:solidFill>
              <a:effectLst/>
              <a:latin typeface="+mn-lt"/>
              <a:ea typeface="+mn-ea"/>
              <a:cs typeface="+mn-cs"/>
            </a:rPr>
            <a:t>　適正な定員管理等に取り組んでいるところではあるが、前年度と比較して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．４ポイント増加している。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行財政改革による経常経費の削減に取り組んでおり、物件費に係る経常収支比率は類似団体平均と比較して２．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ポイント下回る結果と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、前年度と比較して０．７ポイント増加している。</a:t>
          </a:r>
          <a:endParaRPr lang="ja-JP" altLang="ja-JP" sz="1400">
            <a:effectLst/>
          </a:endParaRPr>
        </a:p>
        <a:p>
          <a:r>
            <a:rPr kumimoji="1" lang="ja-JP" altLang="ja-JP" sz="1100">
              <a:solidFill>
                <a:schemeClr val="dk1"/>
              </a:solidFill>
              <a:effectLst/>
              <a:latin typeface="+mn-lt"/>
              <a:ea typeface="+mn-ea"/>
              <a:cs typeface="+mn-cs"/>
            </a:rPr>
            <a:t>　今後は公共施設やインフラの老朽化に伴う修繕費の増加が見込まれるが、これまでと同様に事業費の抑制に取り組んでいく。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60325</xdr:rowOff>
    </xdr:from>
    <xdr:to>
      <xdr:col>82</xdr:col>
      <xdr:colOff>107950</xdr:colOff>
      <xdr:row>15</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320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654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16</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27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xdr:rowOff>
    </xdr:from>
    <xdr:to>
      <xdr:col>78</xdr:col>
      <xdr:colOff>120650</xdr:colOff>
      <xdr:row>15</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121302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これまで、行財政改革により単独事業の見直しを進めてきたことにより、扶助費に係る経常収支比率が類似団体平均を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今後も各種手当、サービスが過剰にならないよう、随時点検、見直しを進める。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％に対して、令和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ポイント減少し、１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％となった。これは、維持補修費、繰出金の減が主な要因である。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今後も引き続き行財政改革の推進に努め、経常経費の縮減に取り組んでいく。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131572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00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154432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32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33274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55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33274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20845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ポイント増加し、類似団体平均と比較して０．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ポイント、北海道平均と比較して４．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これまで町民を交えた審査機関を設置し、補助金等の成果を検証しながらその適正な整理合理化に取り組んできており、今後も引き続き経常経費の削減を進める。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18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22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公債費の経常収支比率は、類似団体平均を</a:t>
          </a:r>
          <a:r>
            <a:rPr kumimoji="1" lang="ja-JP" altLang="en-US" sz="1050">
              <a:solidFill>
                <a:schemeClr val="dk1"/>
              </a:solidFill>
              <a:effectLst/>
              <a:latin typeface="+mn-lt"/>
              <a:ea typeface="+mn-ea"/>
              <a:cs typeface="+mn-cs"/>
            </a:rPr>
            <a:t>２．１</a:t>
          </a:r>
          <a:r>
            <a:rPr kumimoji="1" lang="ja-JP" altLang="ja-JP" sz="1050">
              <a:solidFill>
                <a:schemeClr val="dk1"/>
              </a:solidFill>
              <a:effectLst/>
              <a:latin typeface="+mn-lt"/>
              <a:ea typeface="+mn-ea"/>
              <a:cs typeface="+mn-cs"/>
            </a:rPr>
            <a:t>ポイント下回る１６．３％、前年度と</a:t>
          </a:r>
          <a:r>
            <a:rPr kumimoji="1" lang="ja-JP" altLang="en-US" sz="1050">
              <a:solidFill>
                <a:schemeClr val="dk1"/>
              </a:solidFill>
              <a:effectLst/>
              <a:latin typeface="+mn-lt"/>
              <a:ea typeface="+mn-ea"/>
              <a:cs typeface="+mn-cs"/>
            </a:rPr>
            <a:t>同水準</a:t>
          </a:r>
          <a:r>
            <a:rPr kumimoji="1" lang="ja-JP" altLang="ja-JP" sz="1050">
              <a:solidFill>
                <a:schemeClr val="dk1"/>
              </a:solidFill>
              <a:effectLst/>
              <a:latin typeface="+mn-lt"/>
              <a:ea typeface="+mn-ea"/>
              <a:cs typeface="+mn-cs"/>
            </a:rPr>
            <a:t>となった。</a:t>
          </a:r>
          <a:endParaRPr lang="ja-JP" altLang="ja-JP" sz="1050">
            <a:effectLst/>
          </a:endParaRPr>
        </a:p>
        <a:p>
          <a:r>
            <a:rPr kumimoji="1" lang="ja-JP" altLang="ja-JP" sz="1050">
              <a:solidFill>
                <a:schemeClr val="dk1"/>
              </a:solidFill>
              <a:effectLst/>
              <a:latin typeface="+mn-lt"/>
              <a:ea typeface="+mn-ea"/>
              <a:cs typeface="+mn-cs"/>
            </a:rPr>
            <a:t>　今後は、老朽化した施設の再整備・長寿命化事業等による町債の発行が予定されているため、横ばいから上昇傾向で推移していくことが見込まれる。</a:t>
          </a:r>
          <a:endParaRPr lang="ja-JP" altLang="ja-JP" sz="1050">
            <a:effectLst/>
          </a:endParaRPr>
        </a:p>
        <a:p>
          <a:r>
            <a:rPr kumimoji="1" lang="ja-JP" altLang="ja-JP" sz="1050">
              <a:solidFill>
                <a:schemeClr val="dk1"/>
              </a:solidFill>
              <a:effectLst/>
              <a:latin typeface="+mn-lt"/>
              <a:ea typeface="+mn-ea"/>
              <a:cs typeface="+mn-cs"/>
            </a:rPr>
            <a:t>　引き続き事業の効率的な実施と負担の平準化を行い、公債費負担の適正な管理に努め、弾力的な財政基盤の確立を図る。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30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96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公債費以外に係る経常収支比率は、類似団体平均と比較して０．１ポイント下回っており、前年度と比較すると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ポイント増加している。これは、人件費の経常収支比率が</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．４ポイント増加したことが主な要因である。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19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75</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051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124714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0515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77</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83464"/>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116410</xdr:rowOff>
    </xdr:from>
    <xdr:to>
      <xdr:col>29</xdr:col>
      <xdr:colOff>127000</xdr:colOff>
      <xdr:row>16</xdr:row>
      <xdr:rowOff>15826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35785"/>
          <a:ext cx="6477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15826</xdr:rowOff>
    </xdr:from>
    <xdr:to>
      <xdr:col>26</xdr:col>
      <xdr:colOff>50800</xdr:colOff>
      <xdr:row>16</xdr:row>
      <xdr:rowOff>69538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06651"/>
          <a:ext cx="698500" cy="53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69538</xdr:rowOff>
    </xdr:from>
    <xdr:to>
      <xdr:col>22</xdr:col>
      <xdr:colOff>114300</xdr:colOff>
      <xdr:row>16</xdr:row>
      <xdr:rowOff>94674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60363"/>
          <a:ext cx="698500" cy="2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111294</xdr:rowOff>
    </xdr:from>
    <xdr:to>
      <xdr:col>18</xdr:col>
      <xdr:colOff>177800</xdr:colOff>
      <xdr:row>16</xdr:row>
      <xdr:rowOff>94674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30669"/>
          <a:ext cx="698500" cy="15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65610</xdr:rowOff>
    </xdr:from>
    <xdr:to>
      <xdr:col>29</xdr:col>
      <xdr:colOff>177800</xdr:colOff>
      <xdr:row>15</xdr:row>
      <xdr:rowOff>167210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8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82137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136476</xdr:rowOff>
    </xdr:from>
    <xdr:to>
      <xdr:col>26</xdr:col>
      <xdr:colOff>101600</xdr:colOff>
      <xdr:row>16</xdr:row>
      <xdr:rowOff>66626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5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76803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24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18738</xdr:rowOff>
    </xdr:from>
    <xdr:to>
      <xdr:col>22</xdr:col>
      <xdr:colOff>165100</xdr:colOff>
      <xdr:row>16</xdr:row>
      <xdr:rowOff>120338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130515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43874</xdr:rowOff>
    </xdr:from>
    <xdr:to>
      <xdr:col>19</xdr:col>
      <xdr:colOff>38100</xdr:colOff>
      <xdr:row>16</xdr:row>
      <xdr:rowOff>145474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155651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60494</xdr:rowOff>
    </xdr:from>
    <xdr:to>
      <xdr:col>15</xdr:col>
      <xdr:colOff>101600</xdr:colOff>
      <xdr:row>15</xdr:row>
      <xdr:rowOff>162094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7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171561</xdr:rowOff>
    </xdr:from>
    <xdr:to>
      <xdr:col>29</xdr:col>
      <xdr:colOff>127000</xdr:colOff>
      <xdr:row>34</xdr:row>
      <xdr:rowOff>249431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39011"/>
          <a:ext cx="647700" cy="7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249431</xdr:rowOff>
    </xdr:from>
    <xdr:to>
      <xdr:col>26</xdr:col>
      <xdr:colOff>50800</xdr:colOff>
      <xdr:row>34</xdr:row>
      <xdr:rowOff>293829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16881"/>
          <a:ext cx="698500" cy="44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293829</xdr:rowOff>
    </xdr:from>
    <xdr:to>
      <xdr:col>22</xdr:col>
      <xdr:colOff>114300</xdr:colOff>
      <xdr:row>35</xdr:row>
      <xdr:rowOff>32393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61279"/>
          <a:ext cx="698500" cy="8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32393</xdr:rowOff>
    </xdr:from>
    <xdr:to>
      <xdr:col>18</xdr:col>
      <xdr:colOff>177800</xdr:colOff>
      <xdr:row>35</xdr:row>
      <xdr:rowOff>167674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42743"/>
          <a:ext cx="698500" cy="1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120761</xdr:rowOff>
    </xdr:from>
    <xdr:to>
      <xdr:col>29</xdr:col>
      <xdr:colOff>177800</xdr:colOff>
      <xdr:row>34</xdr:row>
      <xdr:rowOff>222361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8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308738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198632</xdr:rowOff>
    </xdr:from>
    <xdr:to>
      <xdr:col>26</xdr:col>
      <xdr:colOff>101600</xdr:colOff>
      <xdr:row>34</xdr:row>
      <xdr:rowOff>300231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660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310409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3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243029</xdr:rowOff>
    </xdr:from>
    <xdr:to>
      <xdr:col>22</xdr:col>
      <xdr:colOff>165100</xdr:colOff>
      <xdr:row>35</xdr:row>
      <xdr:rowOff>1729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11906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7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324493</xdr:rowOff>
    </xdr:from>
    <xdr:to>
      <xdr:col>19</xdr:col>
      <xdr:colOff>38100</xdr:colOff>
      <xdr:row>35</xdr:row>
      <xdr:rowOff>83193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93369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6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116874</xdr:rowOff>
    </xdr:from>
    <xdr:to>
      <xdr:col>15</xdr:col>
      <xdr:colOff>101600</xdr:colOff>
      <xdr:row>35</xdr:row>
      <xdr:rowOff>218474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228651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
6,118
391.91
7,582,507
7,454,438
120,702
4,247,699
6,828,384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97660</xdr:rowOff>
    </xdr:from>
    <xdr:to>
      <xdr:col>24</xdr:col>
      <xdr:colOff>63500</xdr:colOff>
      <xdr:row>34</xdr:row>
      <xdr:rowOff>123246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926960"/>
          <a:ext cx="8382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97660</xdr:rowOff>
    </xdr:from>
    <xdr:to>
      <xdr:col>19</xdr:col>
      <xdr:colOff>177800</xdr:colOff>
      <xdr:row>35</xdr:row>
      <xdr:rowOff>50043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26960"/>
          <a:ext cx="889000" cy="1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50043</xdr:rowOff>
    </xdr:from>
    <xdr:to>
      <xdr:col>15</xdr:col>
      <xdr:colOff>50800</xdr:colOff>
      <xdr:row>35</xdr:row>
      <xdr:rowOff>67114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50793"/>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67114</xdr:rowOff>
    </xdr:from>
    <xdr:to>
      <xdr:col>10</xdr:col>
      <xdr:colOff>114300</xdr:colOff>
      <xdr:row>35</xdr:row>
      <xdr:rowOff>106193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6786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72446</xdr:rowOff>
    </xdr:from>
    <xdr:to>
      <xdr:col>24</xdr:col>
      <xdr:colOff>114300</xdr:colOff>
      <xdr:row>35</xdr:row>
      <xdr:rowOff>2596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95323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5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46860</xdr:rowOff>
    </xdr:from>
    <xdr:to>
      <xdr:col>20</xdr:col>
      <xdr:colOff>38100</xdr:colOff>
      <xdr:row>34</xdr:row>
      <xdr:rowOff>148460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164987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170693</xdr:rowOff>
    </xdr:from>
    <xdr:to>
      <xdr:col>15</xdr:col>
      <xdr:colOff>101600</xdr:colOff>
      <xdr:row>35</xdr:row>
      <xdr:rowOff>100843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117370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7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16314</xdr:rowOff>
    </xdr:from>
    <xdr:to>
      <xdr:col>10</xdr:col>
      <xdr:colOff>165100</xdr:colOff>
      <xdr:row>35</xdr:row>
      <xdr:rowOff>117914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134441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9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55393</xdr:rowOff>
    </xdr:from>
    <xdr:to>
      <xdr:col>6</xdr:col>
      <xdr:colOff>38100</xdr:colOff>
      <xdr:row>35</xdr:row>
      <xdr:rowOff>156993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2070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45852</xdr:rowOff>
    </xdr:from>
    <xdr:to>
      <xdr:col>24</xdr:col>
      <xdr:colOff>63500</xdr:colOff>
      <xdr:row>58</xdr:row>
      <xdr:rowOff>83758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89952"/>
          <a:ext cx="8382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83758</xdr:rowOff>
    </xdr:from>
    <xdr:to>
      <xdr:col>19</xdr:col>
      <xdr:colOff>177800</xdr:colOff>
      <xdr:row>58</xdr:row>
      <xdr:rowOff>138618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27858"/>
          <a:ext cx="889000" cy="5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138618</xdr:rowOff>
    </xdr:from>
    <xdr:to>
      <xdr:col>15</xdr:col>
      <xdr:colOff>50800</xdr:colOff>
      <xdr:row>58</xdr:row>
      <xdr:rowOff>164354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82718"/>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99695</xdr:rowOff>
    </xdr:from>
    <xdr:to>
      <xdr:col>10</xdr:col>
      <xdr:colOff>114300</xdr:colOff>
      <xdr:row>58</xdr:row>
      <xdr:rowOff>164354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43795"/>
          <a:ext cx="889000" cy="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166502</xdr:rowOff>
    </xdr:from>
    <xdr:to>
      <xdr:col>24</xdr:col>
      <xdr:colOff>114300</xdr:colOff>
      <xdr:row>58</xdr:row>
      <xdr:rowOff>96652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144929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1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32958</xdr:rowOff>
    </xdr:from>
    <xdr:to>
      <xdr:col>20</xdr:col>
      <xdr:colOff>38100</xdr:colOff>
      <xdr:row>58</xdr:row>
      <xdr:rowOff>134558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125685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6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87818</xdr:rowOff>
    </xdr:from>
    <xdr:to>
      <xdr:col>15</xdr:col>
      <xdr:colOff>101600</xdr:colOff>
      <xdr:row>59</xdr:row>
      <xdr:rowOff>17968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9095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113554</xdr:rowOff>
    </xdr:from>
    <xdr:to>
      <xdr:col>10</xdr:col>
      <xdr:colOff>165100</xdr:colOff>
      <xdr:row>59</xdr:row>
      <xdr:rowOff>43704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34831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5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48895</xdr:rowOff>
    </xdr:from>
    <xdr:to>
      <xdr:col>6</xdr:col>
      <xdr:colOff>38100</xdr:colOff>
      <xdr:row>58</xdr:row>
      <xdr:rowOff>150495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141622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8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80341</xdr:rowOff>
    </xdr:from>
    <xdr:to>
      <xdr:col>24</xdr:col>
      <xdr:colOff>63500</xdr:colOff>
      <xdr:row>77</xdr:row>
      <xdr:rowOff>114688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81991"/>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69748</xdr:rowOff>
    </xdr:from>
    <xdr:to>
      <xdr:col>19</xdr:col>
      <xdr:colOff>177800</xdr:colOff>
      <xdr:row>77</xdr:row>
      <xdr:rowOff>80341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1398"/>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69748</xdr:rowOff>
    </xdr:from>
    <xdr:to>
      <xdr:col>15</xdr:col>
      <xdr:colOff>50800</xdr:colOff>
      <xdr:row>77</xdr:row>
      <xdr:rowOff>120707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1398"/>
          <a:ext cx="8890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119278</xdr:rowOff>
    </xdr:from>
    <xdr:to>
      <xdr:col>10</xdr:col>
      <xdr:colOff>114300</xdr:colOff>
      <xdr:row>77</xdr:row>
      <xdr:rowOff>120707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092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63888</xdr:rowOff>
    </xdr:from>
    <xdr:to>
      <xdr:col>24</xdr:col>
      <xdr:colOff>114300</xdr:colOff>
      <xdr:row>77</xdr:row>
      <xdr:rowOff>165488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42315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29541</xdr:rowOff>
    </xdr:from>
    <xdr:to>
      <xdr:col>20</xdr:col>
      <xdr:colOff>38100</xdr:colOff>
      <xdr:row>77</xdr:row>
      <xdr:rowOff>131141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122268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18948</xdr:rowOff>
    </xdr:from>
    <xdr:to>
      <xdr:col>15</xdr:col>
      <xdr:colOff>101600</xdr:colOff>
      <xdr:row>77</xdr:row>
      <xdr:rowOff>120548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111675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69907</xdr:rowOff>
    </xdr:from>
    <xdr:to>
      <xdr:col>10</xdr:col>
      <xdr:colOff>165100</xdr:colOff>
      <xdr:row>78</xdr:row>
      <xdr:rowOff>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162634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68478</xdr:rowOff>
    </xdr:from>
    <xdr:to>
      <xdr:col>6</xdr:col>
      <xdr:colOff>38100</xdr:colOff>
      <xdr:row>77</xdr:row>
      <xdr:rowOff>170078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161205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58489</xdr:rowOff>
    </xdr:from>
    <xdr:to>
      <xdr:col>24</xdr:col>
      <xdr:colOff>63500</xdr:colOff>
      <xdr:row>96</xdr:row>
      <xdr:rowOff>106020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17689"/>
          <a:ext cx="8382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106953</xdr:rowOff>
    </xdr:from>
    <xdr:to>
      <xdr:col>19</xdr:col>
      <xdr:colOff>177800</xdr:colOff>
      <xdr:row>96</xdr:row>
      <xdr:rowOff>58489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94703"/>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106953</xdr:rowOff>
    </xdr:from>
    <xdr:to>
      <xdr:col>15</xdr:col>
      <xdr:colOff>50800</xdr:colOff>
      <xdr:row>97</xdr:row>
      <xdr:rowOff>35201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4703"/>
          <a:ext cx="889000" cy="2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35201</xdr:rowOff>
    </xdr:from>
    <xdr:to>
      <xdr:col>10</xdr:col>
      <xdr:colOff>114300</xdr:colOff>
      <xdr:row>97</xdr:row>
      <xdr:rowOff>70977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5851"/>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55220</xdr:rowOff>
    </xdr:from>
    <xdr:to>
      <xdr:col>24</xdr:col>
      <xdr:colOff>114300</xdr:colOff>
      <xdr:row>96</xdr:row>
      <xdr:rowOff>156820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33647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7689</xdr:rowOff>
    </xdr:from>
    <xdr:to>
      <xdr:col>20</xdr:col>
      <xdr:colOff>38100</xdr:colOff>
      <xdr:row>96</xdr:row>
      <xdr:rowOff>109289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100416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56153</xdr:rowOff>
    </xdr:from>
    <xdr:to>
      <xdr:col>15</xdr:col>
      <xdr:colOff>101600</xdr:colOff>
      <xdr:row>95</xdr:row>
      <xdr:rowOff>157753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148880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3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155851</xdr:rowOff>
    </xdr:from>
    <xdr:to>
      <xdr:col>10</xdr:col>
      <xdr:colOff>165100</xdr:colOff>
      <xdr:row>97</xdr:row>
      <xdr:rowOff>86001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20177</xdr:rowOff>
    </xdr:from>
    <xdr:to>
      <xdr:col>6</xdr:col>
      <xdr:colOff>38100</xdr:colOff>
      <xdr:row>97</xdr:row>
      <xdr:rowOff>121777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112904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75539</xdr:rowOff>
    </xdr:from>
    <xdr:to>
      <xdr:col>55</xdr:col>
      <xdr:colOff>0</xdr:colOff>
      <xdr:row>35</xdr:row>
      <xdr:rowOff>139693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76289"/>
          <a:ext cx="8382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139693</xdr:rowOff>
    </xdr:from>
    <xdr:to>
      <xdr:col>50</xdr:col>
      <xdr:colOff>114300</xdr:colOff>
      <xdr:row>36</xdr:row>
      <xdr:rowOff>26230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40443"/>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111587</xdr:rowOff>
    </xdr:from>
    <xdr:to>
      <xdr:col>45</xdr:col>
      <xdr:colOff>177800</xdr:colOff>
      <xdr:row>36</xdr:row>
      <xdr:rowOff>26230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40887"/>
          <a:ext cx="889000" cy="2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111587</xdr:rowOff>
    </xdr:from>
    <xdr:to>
      <xdr:col>41</xdr:col>
      <xdr:colOff>50800</xdr:colOff>
      <xdr:row>36</xdr:row>
      <xdr:rowOff>15088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40887"/>
          <a:ext cx="889000" cy="2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24739</xdr:rowOff>
    </xdr:from>
    <xdr:to>
      <xdr:col>55</xdr:col>
      <xdr:colOff>50800</xdr:colOff>
      <xdr:row>35</xdr:row>
      <xdr:rowOff>126339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47616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88893</xdr:rowOff>
    </xdr:from>
    <xdr:to>
      <xdr:col>50</xdr:col>
      <xdr:colOff>165100</xdr:colOff>
      <xdr:row>36</xdr:row>
      <xdr:rowOff>19043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35570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6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146880</xdr:rowOff>
    </xdr:from>
    <xdr:to>
      <xdr:col>46</xdr:col>
      <xdr:colOff>38100</xdr:colOff>
      <xdr:row>36</xdr:row>
      <xdr:rowOff>77030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93557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60787</xdr:rowOff>
    </xdr:from>
    <xdr:to>
      <xdr:col>41</xdr:col>
      <xdr:colOff>101600</xdr:colOff>
      <xdr:row>34</xdr:row>
      <xdr:rowOff>162387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7464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6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135738</xdr:rowOff>
    </xdr:from>
    <xdr:to>
      <xdr:col>36</xdr:col>
      <xdr:colOff>165100</xdr:colOff>
      <xdr:row>36</xdr:row>
      <xdr:rowOff>65888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82415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1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151678</xdr:rowOff>
    </xdr:from>
    <xdr:to>
      <xdr:col>55</xdr:col>
      <xdr:colOff>0</xdr:colOff>
      <xdr:row>57</xdr:row>
      <xdr:rowOff>34899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2878"/>
          <a:ext cx="838200" cy="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145044</xdr:rowOff>
    </xdr:from>
    <xdr:to>
      <xdr:col>50</xdr:col>
      <xdr:colOff>114300</xdr:colOff>
      <xdr:row>56</xdr:row>
      <xdr:rowOff>151678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46244"/>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145044</xdr:rowOff>
    </xdr:from>
    <xdr:to>
      <xdr:col>45</xdr:col>
      <xdr:colOff>177800</xdr:colOff>
      <xdr:row>57</xdr:row>
      <xdr:rowOff>20996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46244"/>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167787</xdr:rowOff>
    </xdr:from>
    <xdr:to>
      <xdr:col>41</xdr:col>
      <xdr:colOff>50800</xdr:colOff>
      <xdr:row>57</xdr:row>
      <xdr:rowOff>20996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68987"/>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155549</xdr:rowOff>
    </xdr:from>
    <xdr:to>
      <xdr:col>55</xdr:col>
      <xdr:colOff>50800</xdr:colOff>
      <xdr:row>57</xdr:row>
      <xdr:rowOff>85699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133976</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100878</xdr:rowOff>
    </xdr:from>
    <xdr:to>
      <xdr:col>50</xdr:col>
      <xdr:colOff>165100</xdr:colOff>
      <xdr:row>57</xdr:row>
      <xdr:rowOff>31028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22155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7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94244</xdr:rowOff>
    </xdr:from>
    <xdr:to>
      <xdr:col>46</xdr:col>
      <xdr:colOff>38100</xdr:colOff>
      <xdr:row>57</xdr:row>
      <xdr:rowOff>24394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15521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8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141646</xdr:rowOff>
    </xdr:from>
    <xdr:to>
      <xdr:col>41</xdr:col>
      <xdr:colOff>101600</xdr:colOff>
      <xdr:row>57</xdr:row>
      <xdr:rowOff>71796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62923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116987</xdr:rowOff>
    </xdr:from>
    <xdr:to>
      <xdr:col>36</xdr:col>
      <xdr:colOff>165100</xdr:colOff>
      <xdr:row>57</xdr:row>
      <xdr:rowOff>47137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38264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1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55969</xdr:rowOff>
    </xdr:from>
    <xdr:to>
      <xdr:col>55</xdr:col>
      <xdr:colOff>0</xdr:colOff>
      <xdr:row>77</xdr:row>
      <xdr:rowOff>147436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57619"/>
          <a:ext cx="838200" cy="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147436</xdr:rowOff>
    </xdr:from>
    <xdr:to>
      <xdr:col>50</xdr:col>
      <xdr:colOff>114300</xdr:colOff>
      <xdr:row>77</xdr:row>
      <xdr:rowOff>159249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49086"/>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159249</xdr:rowOff>
    </xdr:from>
    <xdr:to>
      <xdr:col>45</xdr:col>
      <xdr:colOff>177800</xdr:colOff>
      <xdr:row>78</xdr:row>
      <xdr:rowOff>23073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60899"/>
          <a:ext cx="8890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150307</xdr:rowOff>
    </xdr:from>
    <xdr:to>
      <xdr:col>41</xdr:col>
      <xdr:colOff>50800</xdr:colOff>
      <xdr:row>78</xdr:row>
      <xdr:rowOff>23073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51957"/>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5169</xdr:rowOff>
    </xdr:from>
    <xdr:to>
      <xdr:col>55</xdr:col>
      <xdr:colOff>50800</xdr:colOff>
      <xdr:row>77</xdr:row>
      <xdr:rowOff>106769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28046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96636</xdr:rowOff>
    </xdr:from>
    <xdr:to>
      <xdr:col>50</xdr:col>
      <xdr:colOff>165100</xdr:colOff>
      <xdr:row>78</xdr:row>
      <xdr:rowOff>26786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17913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108449</xdr:rowOff>
    </xdr:from>
    <xdr:to>
      <xdr:col>46</xdr:col>
      <xdr:colOff>38100</xdr:colOff>
      <xdr:row>78</xdr:row>
      <xdr:rowOff>38599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29726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143723</xdr:rowOff>
    </xdr:from>
    <xdr:to>
      <xdr:col>41</xdr:col>
      <xdr:colOff>101600</xdr:colOff>
      <xdr:row>78</xdr:row>
      <xdr:rowOff>73873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65000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99507</xdr:rowOff>
    </xdr:from>
    <xdr:to>
      <xdr:col>36</xdr:col>
      <xdr:colOff>165100</xdr:colOff>
      <xdr:row>78</xdr:row>
      <xdr:rowOff>29657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20784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4083</xdr:rowOff>
    </xdr:from>
    <xdr:to>
      <xdr:col>55</xdr:col>
      <xdr:colOff>0</xdr:colOff>
      <xdr:row>98</xdr:row>
      <xdr:rowOff>5626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6183"/>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110244</xdr:rowOff>
    </xdr:from>
    <xdr:to>
      <xdr:col>50</xdr:col>
      <xdr:colOff>114300</xdr:colOff>
      <xdr:row>98</xdr:row>
      <xdr:rowOff>5626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40894"/>
          <a:ext cx="889000" cy="6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70244</xdr:rowOff>
    </xdr:from>
    <xdr:to>
      <xdr:col>45</xdr:col>
      <xdr:colOff>177800</xdr:colOff>
      <xdr:row>97</xdr:row>
      <xdr:rowOff>110244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00894"/>
          <a:ext cx="889000" cy="4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12202</xdr:rowOff>
    </xdr:from>
    <xdr:to>
      <xdr:col>41</xdr:col>
      <xdr:colOff>50800</xdr:colOff>
      <xdr:row>97</xdr:row>
      <xdr:rowOff>70244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42852"/>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124733</xdr:rowOff>
    </xdr:from>
    <xdr:to>
      <xdr:col>55</xdr:col>
      <xdr:colOff>50800</xdr:colOff>
      <xdr:row>98</xdr:row>
      <xdr:rowOff>54883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103160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126276</xdr:rowOff>
    </xdr:from>
    <xdr:to>
      <xdr:col>50</xdr:col>
      <xdr:colOff>165100</xdr:colOff>
      <xdr:row>98</xdr:row>
      <xdr:rowOff>56426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47553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59444</xdr:rowOff>
    </xdr:from>
    <xdr:to>
      <xdr:col>46</xdr:col>
      <xdr:colOff>38100</xdr:colOff>
      <xdr:row>97</xdr:row>
      <xdr:rowOff>161044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19444</xdr:rowOff>
    </xdr:from>
    <xdr:to>
      <xdr:col>41</xdr:col>
      <xdr:colOff>101600</xdr:colOff>
      <xdr:row>97</xdr:row>
      <xdr:rowOff>121044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112171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132852</xdr:rowOff>
    </xdr:from>
    <xdr:to>
      <xdr:col>36</xdr:col>
      <xdr:colOff>165100</xdr:colOff>
      <xdr:row>97</xdr:row>
      <xdr:rowOff>63002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54129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26832</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3382"/>
          <a:ext cx="8382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26832</xdr:rowOff>
    </xdr:from>
    <xdr:to>
      <xdr:col>81</xdr:col>
      <xdr:colOff>50800</xdr:colOff>
      <xdr:row>39</xdr:row>
      <xdr:rowOff>40609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3382"/>
          <a:ext cx="889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40609</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71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147482</xdr:rowOff>
    </xdr:from>
    <xdr:to>
      <xdr:col>81</xdr:col>
      <xdr:colOff>101600</xdr:colOff>
      <xdr:row>39</xdr:row>
      <xdr:rowOff>77632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68759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161259</xdr:rowOff>
    </xdr:from>
    <xdr:to>
      <xdr:col>76</xdr:col>
      <xdr:colOff>165100</xdr:colOff>
      <xdr:row>39</xdr:row>
      <xdr:rowOff>91409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82536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9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102160</xdr:rowOff>
    </xdr:from>
    <xdr:to>
      <xdr:col>85</xdr:col>
      <xdr:colOff>127000</xdr:colOff>
      <xdr:row>76</xdr:row>
      <xdr:rowOff>115381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32360"/>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115381</xdr:rowOff>
    </xdr:from>
    <xdr:to>
      <xdr:col>81</xdr:col>
      <xdr:colOff>50800</xdr:colOff>
      <xdr:row>76</xdr:row>
      <xdr:rowOff>134438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4558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134438</xdr:rowOff>
    </xdr:from>
    <xdr:to>
      <xdr:col>76</xdr:col>
      <xdr:colOff>114300</xdr:colOff>
      <xdr:row>77</xdr:row>
      <xdr:rowOff>646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64638"/>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646</xdr:rowOff>
    </xdr:from>
    <xdr:to>
      <xdr:col>71</xdr:col>
      <xdr:colOff>177800</xdr:colOff>
      <xdr:row>77</xdr:row>
      <xdr:rowOff>30962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02296"/>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51360</xdr:rowOff>
    </xdr:from>
    <xdr:to>
      <xdr:col>85</xdr:col>
      <xdr:colOff>177800</xdr:colOff>
      <xdr:row>76</xdr:row>
      <xdr:rowOff>152960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29787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5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64581</xdr:rowOff>
    </xdr:from>
    <xdr:to>
      <xdr:col>81</xdr:col>
      <xdr:colOff>101600</xdr:colOff>
      <xdr:row>76</xdr:row>
      <xdr:rowOff>166181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157308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18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83638</xdr:rowOff>
    </xdr:from>
    <xdr:to>
      <xdr:col>76</xdr:col>
      <xdr:colOff>165100</xdr:colOff>
      <xdr:row>77</xdr:row>
      <xdr:rowOff>13788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4915</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2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121296</xdr:rowOff>
    </xdr:from>
    <xdr:to>
      <xdr:col>72</xdr:col>
      <xdr:colOff>38100</xdr:colOff>
      <xdr:row>77</xdr:row>
      <xdr:rowOff>51446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42573</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324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151612</xdr:rowOff>
    </xdr:from>
    <xdr:to>
      <xdr:col>67</xdr:col>
      <xdr:colOff>101600</xdr:colOff>
      <xdr:row>77</xdr:row>
      <xdr:rowOff>81762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72889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152115</xdr:rowOff>
    </xdr:from>
    <xdr:to>
      <xdr:col>85</xdr:col>
      <xdr:colOff>127000</xdr:colOff>
      <xdr:row>98</xdr:row>
      <xdr:rowOff>4008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82765"/>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50414</xdr:rowOff>
    </xdr:from>
    <xdr:to>
      <xdr:col>81</xdr:col>
      <xdr:colOff>50800</xdr:colOff>
      <xdr:row>97</xdr:row>
      <xdr:rowOff>152115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81064"/>
          <a:ext cx="889000" cy="1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50414</xdr:rowOff>
    </xdr:from>
    <xdr:to>
      <xdr:col>76</xdr:col>
      <xdr:colOff>114300</xdr:colOff>
      <xdr:row>98</xdr:row>
      <xdr:rowOff>59389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81064"/>
          <a:ext cx="889000" cy="18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5969</xdr:rowOff>
    </xdr:from>
    <xdr:to>
      <xdr:col>71</xdr:col>
      <xdr:colOff>177800</xdr:colOff>
      <xdr:row>98</xdr:row>
      <xdr:rowOff>59389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08069"/>
          <a:ext cx="889000" cy="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124658</xdr:rowOff>
    </xdr:from>
    <xdr:to>
      <xdr:col>85</xdr:col>
      <xdr:colOff>177800</xdr:colOff>
      <xdr:row>98</xdr:row>
      <xdr:rowOff>54808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101315</xdr:rowOff>
    </xdr:from>
    <xdr:to>
      <xdr:col>81</xdr:col>
      <xdr:colOff>101600</xdr:colOff>
      <xdr:row>98</xdr:row>
      <xdr:rowOff>31465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22592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171064</xdr:rowOff>
    </xdr:from>
    <xdr:to>
      <xdr:col>76</xdr:col>
      <xdr:colOff>165100</xdr:colOff>
      <xdr:row>97</xdr:row>
      <xdr:rowOff>101214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92341</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7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8589</xdr:rowOff>
    </xdr:from>
    <xdr:to>
      <xdr:col>72</xdr:col>
      <xdr:colOff>38100</xdr:colOff>
      <xdr:row>98</xdr:row>
      <xdr:rowOff>110189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101316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126619</xdr:rowOff>
    </xdr:from>
    <xdr:to>
      <xdr:col>67</xdr:col>
      <xdr:colOff>101600</xdr:colOff>
      <xdr:row>98</xdr:row>
      <xdr:rowOff>56769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73296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37950</xdr:rowOff>
    </xdr:from>
    <xdr:to>
      <xdr:col>116</xdr:col>
      <xdr:colOff>63500</xdr:colOff>
      <xdr:row>37</xdr:row>
      <xdr:rowOff>55667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8160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37950</xdr:rowOff>
    </xdr:from>
    <xdr:to>
      <xdr:col>111</xdr:col>
      <xdr:colOff>177800</xdr:colOff>
      <xdr:row>37</xdr:row>
      <xdr:rowOff>51895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8160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51895</xdr:rowOff>
    </xdr:from>
    <xdr:to>
      <xdr:col>107</xdr:col>
      <xdr:colOff>50800</xdr:colOff>
      <xdr:row>37</xdr:row>
      <xdr:rowOff>53061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9554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53061</xdr:rowOff>
    </xdr:from>
    <xdr:to>
      <xdr:col>102</xdr:col>
      <xdr:colOff>114300</xdr:colOff>
      <xdr:row>37</xdr:row>
      <xdr:rowOff>54432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9671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4867</xdr:rowOff>
    </xdr:from>
    <xdr:to>
      <xdr:col>116</xdr:col>
      <xdr:colOff>114300</xdr:colOff>
      <xdr:row>37</xdr:row>
      <xdr:rowOff>106467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27744</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158600</xdr:rowOff>
    </xdr:from>
    <xdr:to>
      <xdr:col>112</xdr:col>
      <xdr:colOff>38100</xdr:colOff>
      <xdr:row>37</xdr:row>
      <xdr:rowOff>88750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105277</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61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1095</xdr:rowOff>
    </xdr:from>
    <xdr:to>
      <xdr:col>107</xdr:col>
      <xdr:colOff>101600</xdr:colOff>
      <xdr:row>37</xdr:row>
      <xdr:rowOff>102695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119222</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61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2261</xdr:rowOff>
    </xdr:from>
    <xdr:to>
      <xdr:col>102</xdr:col>
      <xdr:colOff>165100</xdr:colOff>
      <xdr:row>37</xdr:row>
      <xdr:rowOff>103861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120388</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3632</xdr:rowOff>
    </xdr:from>
    <xdr:to>
      <xdr:col>98</xdr:col>
      <xdr:colOff>38100</xdr:colOff>
      <xdr:row>37</xdr:row>
      <xdr:rowOff>105232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121759</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61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171038</xdr:rowOff>
    </xdr:from>
    <xdr:to>
      <xdr:col>116</xdr:col>
      <xdr:colOff>63500</xdr:colOff>
      <xdr:row>57</xdr:row>
      <xdr:rowOff>10826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772238"/>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10826</xdr:rowOff>
    </xdr:from>
    <xdr:to>
      <xdr:col>111</xdr:col>
      <xdr:colOff>177800</xdr:colOff>
      <xdr:row>57</xdr:row>
      <xdr:rowOff>20618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783476"/>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20618</xdr:rowOff>
    </xdr:from>
    <xdr:to>
      <xdr:col>107</xdr:col>
      <xdr:colOff>50800</xdr:colOff>
      <xdr:row>57</xdr:row>
      <xdr:rowOff>30849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793268"/>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30849</xdr:rowOff>
    </xdr:from>
    <xdr:to>
      <xdr:col>102</xdr:col>
      <xdr:colOff>114300</xdr:colOff>
      <xdr:row>57</xdr:row>
      <xdr:rowOff>39421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0349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120238</xdr:rowOff>
    </xdr:from>
    <xdr:to>
      <xdr:col>116</xdr:col>
      <xdr:colOff>114300</xdr:colOff>
      <xdr:row>57</xdr:row>
      <xdr:rowOff>50388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143115</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131476</xdr:rowOff>
    </xdr:from>
    <xdr:to>
      <xdr:col>112</xdr:col>
      <xdr:colOff>38100</xdr:colOff>
      <xdr:row>57</xdr:row>
      <xdr:rowOff>61626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78153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50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141268</xdr:rowOff>
    </xdr:from>
    <xdr:to>
      <xdr:col>107</xdr:col>
      <xdr:colOff>101600</xdr:colOff>
      <xdr:row>57</xdr:row>
      <xdr:rowOff>71418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87945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5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151499</xdr:rowOff>
    </xdr:from>
    <xdr:to>
      <xdr:col>102</xdr:col>
      <xdr:colOff>165100</xdr:colOff>
      <xdr:row>57</xdr:row>
      <xdr:rowOff>81649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98176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5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160071</xdr:rowOff>
    </xdr:from>
    <xdr:to>
      <xdr:col>98</xdr:col>
      <xdr:colOff>38100</xdr:colOff>
      <xdr:row>57</xdr:row>
      <xdr:rowOff>90221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106748</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5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48831</xdr:rowOff>
    </xdr:from>
    <xdr:to>
      <xdr:col>116</xdr:col>
      <xdr:colOff>63500</xdr:colOff>
      <xdr:row>73</xdr:row>
      <xdr:rowOff>65382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564681"/>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48992</xdr:rowOff>
    </xdr:from>
    <xdr:to>
      <xdr:col>111</xdr:col>
      <xdr:colOff>177800</xdr:colOff>
      <xdr:row>73</xdr:row>
      <xdr:rowOff>65382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564842"/>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48992</xdr:rowOff>
    </xdr:from>
    <xdr:to>
      <xdr:col>107</xdr:col>
      <xdr:colOff>50800</xdr:colOff>
      <xdr:row>73</xdr:row>
      <xdr:rowOff>58181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564842"/>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58181</xdr:rowOff>
    </xdr:from>
    <xdr:to>
      <xdr:col>102</xdr:col>
      <xdr:colOff>114300</xdr:colOff>
      <xdr:row>74</xdr:row>
      <xdr:rowOff>4102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74031"/>
          <a:ext cx="889000" cy="1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169481</xdr:rowOff>
    </xdr:from>
    <xdr:to>
      <xdr:col>116</xdr:col>
      <xdr:colOff>114300</xdr:colOff>
      <xdr:row>73</xdr:row>
      <xdr:rowOff>99631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20908</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36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14582</xdr:rowOff>
    </xdr:from>
    <xdr:to>
      <xdr:col>112</xdr:col>
      <xdr:colOff>38100</xdr:colOff>
      <xdr:row>73</xdr:row>
      <xdr:rowOff>116182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132709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30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169642</xdr:rowOff>
    </xdr:from>
    <xdr:to>
      <xdr:col>107</xdr:col>
      <xdr:colOff>101600</xdr:colOff>
      <xdr:row>73</xdr:row>
      <xdr:rowOff>99792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1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116319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2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7381</xdr:rowOff>
    </xdr:from>
    <xdr:to>
      <xdr:col>102</xdr:col>
      <xdr:colOff>165100</xdr:colOff>
      <xdr:row>73</xdr:row>
      <xdr:rowOff>108981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125508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29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124752</xdr:rowOff>
    </xdr:from>
    <xdr:to>
      <xdr:col>98</xdr:col>
      <xdr:colOff>38100</xdr:colOff>
      <xdr:row>74</xdr:row>
      <xdr:rowOff>54902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71429</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41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令和２年度が突出しているのは、特別定額給付金（新型コロナウイルス関連）の影響による。また、類似団体平均と比較して高水準であるのは、町国保病院への負担金の増が主な要因である。</a:t>
          </a:r>
          <a:endParaRPr lang="ja-JP" altLang="ja-JP" sz="1400">
            <a:effectLst/>
          </a:endParaRPr>
        </a:p>
        <a:p>
          <a:r>
            <a:rPr kumimoji="1" lang="ja-JP" altLang="ja-JP" sz="1100">
              <a:solidFill>
                <a:schemeClr val="dk1"/>
              </a:solidFill>
              <a:effectLst/>
              <a:latin typeface="+mn-lt"/>
              <a:ea typeface="+mn-ea"/>
              <a:cs typeface="+mn-cs"/>
            </a:rPr>
            <a:t>貸付金については、中小企業融資貸付金の額が大きいため、類似団体平均を上回った水準で推移している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公債費については、既発債償還完了分よりも新規償還開始分が大きいため、横ばいから微増の状況である。今後は橋梁長寿命化、営農用水事業等の償還が控えていることから、上昇傾向が続くと見込まれる。</a:t>
          </a:r>
          <a:endParaRPr lang="ja-JP" altLang="ja-JP" sz="1400">
            <a:effectLst/>
          </a:endParaRPr>
        </a:p>
        <a:p>
          <a:r>
            <a:rPr kumimoji="1" lang="ja-JP" altLang="ja-JP" sz="1100">
              <a:solidFill>
                <a:schemeClr val="dk1"/>
              </a:solidFill>
              <a:effectLst/>
              <a:latin typeface="+mn-lt"/>
              <a:ea typeface="+mn-ea"/>
              <a:cs typeface="+mn-cs"/>
            </a:rPr>
            <a:t>人件費、投資及び出資金及び繰出金が類似団体平均を上回る水準で推移しているのは、民間事業者の参入が見込めない不採算部門の福祉・医療サービス等の事業について、直営で運営していることが主な要因である。</a:t>
          </a:r>
          <a:endParaRPr lang="ja-JP" altLang="ja-JP" sz="1400">
            <a:effectLst/>
          </a:endParaRPr>
        </a:p>
        <a:p>
          <a:r>
            <a:rPr kumimoji="1" lang="ja-JP" altLang="ja-JP" sz="1100">
              <a:solidFill>
                <a:schemeClr val="dk1"/>
              </a:solidFill>
              <a:effectLst/>
              <a:latin typeface="+mn-lt"/>
              <a:ea typeface="+mn-ea"/>
              <a:cs typeface="+mn-cs"/>
            </a:rPr>
            <a:t>今後はそれらサービスについて収益の確保方策を検討するとともに、さらなる経常経費縮減に努める。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
6,118
391.91
7,582,507
7,454,438
120,702
4,247,699
6,828,384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37338</xdr:rowOff>
    </xdr:from>
    <xdr:to>
      <xdr:col>24</xdr:col>
      <xdr:colOff>63500</xdr:colOff>
      <xdr:row>35</xdr:row>
      <xdr:rowOff>24765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6638"/>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xdr:rowOff>
    </xdr:from>
    <xdr:to>
      <xdr:col>19</xdr:col>
      <xdr:colOff>177800</xdr:colOff>
      <xdr:row>35</xdr:row>
      <xdr:rowOff>24765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141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10668</xdr:rowOff>
    </xdr:from>
    <xdr:to>
      <xdr:col>15</xdr:col>
      <xdr:colOff>50800</xdr:colOff>
      <xdr:row>35</xdr:row>
      <xdr:rowOff>84074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1418"/>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65659</xdr:rowOff>
    </xdr:from>
    <xdr:to>
      <xdr:col>10</xdr:col>
      <xdr:colOff>114300</xdr:colOff>
      <xdr:row>35</xdr:row>
      <xdr:rowOff>84074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6409"/>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157988</xdr:rowOff>
    </xdr:from>
    <xdr:to>
      <xdr:col>24</xdr:col>
      <xdr:colOff>114300</xdr:colOff>
      <xdr:row>34</xdr:row>
      <xdr:rowOff>88138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9415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145415</xdr:rowOff>
    </xdr:from>
    <xdr:to>
      <xdr:col>20</xdr:col>
      <xdr:colOff>38100</xdr:colOff>
      <xdr:row>35</xdr:row>
      <xdr:rowOff>75565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92092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131318</xdr:rowOff>
    </xdr:from>
    <xdr:to>
      <xdr:col>15</xdr:col>
      <xdr:colOff>101600</xdr:colOff>
      <xdr:row>35</xdr:row>
      <xdr:rowOff>61468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77995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3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33274</xdr:rowOff>
    </xdr:from>
    <xdr:to>
      <xdr:col>10</xdr:col>
      <xdr:colOff>165100</xdr:colOff>
      <xdr:row>35</xdr:row>
      <xdr:rowOff>134874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151401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14859</xdr:rowOff>
    </xdr:from>
    <xdr:to>
      <xdr:col>6</xdr:col>
      <xdr:colOff>38100</xdr:colOff>
      <xdr:row>35</xdr:row>
      <xdr:rowOff>116459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132986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107400</xdr:rowOff>
    </xdr:from>
    <xdr:to>
      <xdr:col>24</xdr:col>
      <xdr:colOff>63500</xdr:colOff>
      <xdr:row>57</xdr:row>
      <xdr:rowOff>140820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0050"/>
          <a:ext cx="8382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76005</xdr:rowOff>
    </xdr:from>
    <xdr:to>
      <xdr:col>19</xdr:col>
      <xdr:colOff>177800</xdr:colOff>
      <xdr:row>57</xdr:row>
      <xdr:rowOff>107400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48655"/>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10637</xdr:rowOff>
    </xdr:from>
    <xdr:to>
      <xdr:col>15</xdr:col>
      <xdr:colOff>50800</xdr:colOff>
      <xdr:row>57</xdr:row>
      <xdr:rowOff>76005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83287"/>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10637</xdr:rowOff>
    </xdr:from>
    <xdr:to>
      <xdr:col>10</xdr:col>
      <xdr:colOff>114300</xdr:colOff>
      <xdr:row>57</xdr:row>
      <xdr:rowOff>107696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3287"/>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90020</xdr:rowOff>
    </xdr:from>
    <xdr:to>
      <xdr:col>24</xdr:col>
      <xdr:colOff>114300</xdr:colOff>
      <xdr:row>58</xdr:row>
      <xdr:rowOff>20170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68447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56600</xdr:rowOff>
    </xdr:from>
    <xdr:to>
      <xdr:col>20</xdr:col>
      <xdr:colOff>38100</xdr:colOff>
      <xdr:row>57</xdr:row>
      <xdr:rowOff>158200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25205</xdr:rowOff>
    </xdr:from>
    <xdr:to>
      <xdr:col>15</xdr:col>
      <xdr:colOff>101600</xdr:colOff>
      <xdr:row>57</xdr:row>
      <xdr:rowOff>126805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131287</xdr:rowOff>
    </xdr:from>
    <xdr:to>
      <xdr:col>10</xdr:col>
      <xdr:colOff>165100</xdr:colOff>
      <xdr:row>57</xdr:row>
      <xdr:rowOff>61437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52564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2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56896</xdr:rowOff>
    </xdr:from>
    <xdr:to>
      <xdr:col>6</xdr:col>
      <xdr:colOff>38100</xdr:colOff>
      <xdr:row>57</xdr:row>
      <xdr:rowOff>158496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109927</xdr:rowOff>
    </xdr:from>
    <xdr:to>
      <xdr:col>24</xdr:col>
      <xdr:colOff>63500</xdr:colOff>
      <xdr:row>75</xdr:row>
      <xdr:rowOff>20265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7227"/>
          <a:ext cx="838200" cy="8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132069</xdr:rowOff>
    </xdr:from>
    <xdr:to>
      <xdr:col>19</xdr:col>
      <xdr:colOff>177800</xdr:colOff>
      <xdr:row>75</xdr:row>
      <xdr:rowOff>20265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19369"/>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132069</xdr:rowOff>
    </xdr:from>
    <xdr:to>
      <xdr:col>15</xdr:col>
      <xdr:colOff>50800</xdr:colOff>
      <xdr:row>75</xdr:row>
      <xdr:rowOff>62927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19369"/>
          <a:ext cx="889000" cy="10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62927</xdr:rowOff>
    </xdr:from>
    <xdr:to>
      <xdr:col>10</xdr:col>
      <xdr:colOff>114300</xdr:colOff>
      <xdr:row>75</xdr:row>
      <xdr:rowOff>121887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1677"/>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59127</xdr:rowOff>
    </xdr:from>
    <xdr:to>
      <xdr:col>24</xdr:col>
      <xdr:colOff>114300</xdr:colOff>
      <xdr:row>74</xdr:row>
      <xdr:rowOff>160727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82004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140915</xdr:rowOff>
    </xdr:from>
    <xdr:to>
      <xdr:col>20</xdr:col>
      <xdr:colOff>38100</xdr:colOff>
      <xdr:row>75</xdr:row>
      <xdr:rowOff>71065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87592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81269</xdr:rowOff>
    </xdr:from>
    <xdr:to>
      <xdr:col>15</xdr:col>
      <xdr:colOff>101600</xdr:colOff>
      <xdr:row>75</xdr:row>
      <xdr:rowOff>11419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12127</xdr:rowOff>
    </xdr:from>
    <xdr:to>
      <xdr:col>10</xdr:col>
      <xdr:colOff>165100</xdr:colOff>
      <xdr:row>75</xdr:row>
      <xdr:rowOff>113727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71087</xdr:rowOff>
    </xdr:from>
    <xdr:to>
      <xdr:col>6</xdr:col>
      <xdr:colOff>38100</xdr:colOff>
      <xdr:row>76</xdr:row>
      <xdr:rowOff>1237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17764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21262</xdr:rowOff>
    </xdr:from>
    <xdr:to>
      <xdr:col>24</xdr:col>
      <xdr:colOff>63500</xdr:colOff>
      <xdr:row>96</xdr:row>
      <xdr:rowOff>33595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80462"/>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16089</xdr:rowOff>
    </xdr:from>
    <xdr:to>
      <xdr:col>19</xdr:col>
      <xdr:colOff>177800</xdr:colOff>
      <xdr:row>96</xdr:row>
      <xdr:rowOff>21262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5289"/>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16089</xdr:rowOff>
    </xdr:from>
    <xdr:to>
      <xdr:col>15</xdr:col>
      <xdr:colOff>50800</xdr:colOff>
      <xdr:row>96</xdr:row>
      <xdr:rowOff>59362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5289"/>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171341</xdr:rowOff>
    </xdr:from>
    <xdr:to>
      <xdr:col>10</xdr:col>
      <xdr:colOff>114300</xdr:colOff>
      <xdr:row>96</xdr:row>
      <xdr:rowOff>59362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59091"/>
          <a:ext cx="889000" cy="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154245</xdr:rowOff>
    </xdr:from>
    <xdr:to>
      <xdr:col>24</xdr:col>
      <xdr:colOff>114300</xdr:colOff>
      <xdr:row>96</xdr:row>
      <xdr:rowOff>84395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5672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141912</xdr:rowOff>
    </xdr:from>
    <xdr:to>
      <xdr:col>20</xdr:col>
      <xdr:colOff>38100</xdr:colOff>
      <xdr:row>96</xdr:row>
      <xdr:rowOff>72062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88589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0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136739</xdr:rowOff>
    </xdr:from>
    <xdr:to>
      <xdr:col>15</xdr:col>
      <xdr:colOff>101600</xdr:colOff>
      <xdr:row>96</xdr:row>
      <xdr:rowOff>66889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83416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9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8562</xdr:rowOff>
    </xdr:from>
    <xdr:to>
      <xdr:col>10</xdr:col>
      <xdr:colOff>165100</xdr:colOff>
      <xdr:row>96</xdr:row>
      <xdr:rowOff>110162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126689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4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120541</xdr:rowOff>
    </xdr:from>
    <xdr:to>
      <xdr:col>6</xdr:col>
      <xdr:colOff>38100</xdr:colOff>
      <xdr:row>96</xdr:row>
      <xdr:rowOff>50691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67218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8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92456</xdr:rowOff>
    </xdr:from>
    <xdr:to>
      <xdr:col>55</xdr:col>
      <xdr:colOff>0</xdr:colOff>
      <xdr:row>36</xdr:row>
      <xdr:rowOff>139319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93206"/>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82931</xdr:rowOff>
    </xdr:from>
    <xdr:to>
      <xdr:col>50</xdr:col>
      <xdr:colOff>114300</xdr:colOff>
      <xdr:row>36</xdr:row>
      <xdr:rowOff>139319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5513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82931</xdr:rowOff>
    </xdr:from>
    <xdr:to>
      <xdr:col>45</xdr:col>
      <xdr:colOff>177800</xdr:colOff>
      <xdr:row>36</xdr:row>
      <xdr:rowOff>161417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5513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161417</xdr:rowOff>
    </xdr:from>
    <xdr:to>
      <xdr:col>41</xdr:col>
      <xdr:colOff>50800</xdr:colOff>
      <xdr:row>37</xdr:row>
      <xdr:rowOff>5016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33617"/>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41656</xdr:rowOff>
    </xdr:from>
    <xdr:to>
      <xdr:col>55</xdr:col>
      <xdr:colOff>50800</xdr:colOff>
      <xdr:row>35</xdr:row>
      <xdr:rowOff>143256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64533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88519</xdr:rowOff>
    </xdr:from>
    <xdr:to>
      <xdr:col>50</xdr:col>
      <xdr:colOff>165100</xdr:colOff>
      <xdr:row>37</xdr:row>
      <xdr:rowOff>18669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35196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32131</xdr:rowOff>
    </xdr:from>
    <xdr:to>
      <xdr:col>46</xdr:col>
      <xdr:colOff>38100</xdr:colOff>
      <xdr:row>36</xdr:row>
      <xdr:rowOff>133731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150258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110617</xdr:rowOff>
    </xdr:from>
    <xdr:to>
      <xdr:col>41</xdr:col>
      <xdr:colOff>101600</xdr:colOff>
      <xdr:row>37</xdr:row>
      <xdr:rowOff>40767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57294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125666</xdr:rowOff>
    </xdr:from>
    <xdr:to>
      <xdr:col>36</xdr:col>
      <xdr:colOff>165100</xdr:colOff>
      <xdr:row>37</xdr:row>
      <xdr:rowOff>55816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72343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141350</xdr:rowOff>
    </xdr:from>
    <xdr:to>
      <xdr:col>55</xdr:col>
      <xdr:colOff>0</xdr:colOff>
      <xdr:row>55</xdr:row>
      <xdr:rowOff>94725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99650"/>
          <a:ext cx="838200" cy="1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141350</xdr:rowOff>
    </xdr:from>
    <xdr:to>
      <xdr:col>50</xdr:col>
      <xdr:colOff>114300</xdr:colOff>
      <xdr:row>55</xdr:row>
      <xdr:rowOff>68720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99650"/>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68720</xdr:rowOff>
    </xdr:from>
    <xdr:to>
      <xdr:col>45</xdr:col>
      <xdr:colOff>177800</xdr:colOff>
      <xdr:row>56</xdr:row>
      <xdr:rowOff>26991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98470"/>
          <a:ext cx="889000" cy="1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26991</xdr:rowOff>
    </xdr:from>
    <xdr:to>
      <xdr:col>41</xdr:col>
      <xdr:colOff>50800</xdr:colOff>
      <xdr:row>56</xdr:row>
      <xdr:rowOff>112409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8191"/>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43925</xdr:rowOff>
    </xdr:from>
    <xdr:to>
      <xdr:col>55</xdr:col>
      <xdr:colOff>50800</xdr:colOff>
      <xdr:row>55</xdr:row>
      <xdr:rowOff>145525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66802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2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90550</xdr:rowOff>
    </xdr:from>
    <xdr:to>
      <xdr:col>50</xdr:col>
      <xdr:colOff>165100</xdr:colOff>
      <xdr:row>55</xdr:row>
      <xdr:rowOff>20700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37227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17920</xdr:rowOff>
    </xdr:from>
    <xdr:to>
      <xdr:col>46</xdr:col>
      <xdr:colOff>38100</xdr:colOff>
      <xdr:row>55</xdr:row>
      <xdr:rowOff>119520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136047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2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147641</xdr:rowOff>
    </xdr:from>
    <xdr:to>
      <xdr:col>41</xdr:col>
      <xdr:colOff>101600</xdr:colOff>
      <xdr:row>56</xdr:row>
      <xdr:rowOff>77791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68918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61609</xdr:rowOff>
    </xdr:from>
    <xdr:to>
      <xdr:col>36</xdr:col>
      <xdr:colOff>165100</xdr:colOff>
      <xdr:row>56</xdr:row>
      <xdr:rowOff>163209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154336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29026</xdr:rowOff>
    </xdr:from>
    <xdr:to>
      <xdr:col>55</xdr:col>
      <xdr:colOff>0</xdr:colOff>
      <xdr:row>77</xdr:row>
      <xdr:rowOff>88060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0676"/>
          <a:ext cx="838200" cy="5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29026</xdr:rowOff>
    </xdr:from>
    <xdr:to>
      <xdr:col>50</xdr:col>
      <xdr:colOff>114300</xdr:colOff>
      <xdr:row>77</xdr:row>
      <xdr:rowOff>95205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0676"/>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77667</xdr:rowOff>
    </xdr:from>
    <xdr:to>
      <xdr:col>45</xdr:col>
      <xdr:colOff>177800</xdr:colOff>
      <xdr:row>77</xdr:row>
      <xdr:rowOff>95205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79317"/>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77667</xdr:rowOff>
    </xdr:from>
    <xdr:to>
      <xdr:col>41</xdr:col>
      <xdr:colOff>50800</xdr:colOff>
      <xdr:row>77</xdr:row>
      <xdr:rowOff>143038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79317"/>
          <a:ext cx="889000" cy="6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37260</xdr:rowOff>
    </xdr:from>
    <xdr:to>
      <xdr:col>55</xdr:col>
      <xdr:colOff>50800</xdr:colOff>
      <xdr:row>77</xdr:row>
      <xdr:rowOff>138860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60137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149676</xdr:rowOff>
    </xdr:from>
    <xdr:to>
      <xdr:col>50</xdr:col>
      <xdr:colOff>165100</xdr:colOff>
      <xdr:row>77</xdr:row>
      <xdr:rowOff>79826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96352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44405</xdr:rowOff>
    </xdr:from>
    <xdr:to>
      <xdr:col>46</xdr:col>
      <xdr:colOff>38100</xdr:colOff>
      <xdr:row>77</xdr:row>
      <xdr:rowOff>146005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162532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26867</xdr:rowOff>
    </xdr:from>
    <xdr:to>
      <xdr:col>41</xdr:col>
      <xdr:colOff>101600</xdr:colOff>
      <xdr:row>77</xdr:row>
      <xdr:rowOff>128467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144994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92238</xdr:rowOff>
    </xdr:from>
    <xdr:to>
      <xdr:col>36</xdr:col>
      <xdr:colOff>165100</xdr:colOff>
      <xdr:row>78</xdr:row>
      <xdr:rowOff>22388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38915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118432</xdr:rowOff>
    </xdr:from>
    <xdr:to>
      <xdr:col>55</xdr:col>
      <xdr:colOff>0</xdr:colOff>
      <xdr:row>95</xdr:row>
      <xdr:rowOff>62192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34732"/>
          <a:ext cx="838200" cy="1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156178</xdr:rowOff>
    </xdr:from>
    <xdr:to>
      <xdr:col>50</xdr:col>
      <xdr:colOff>114300</xdr:colOff>
      <xdr:row>95</xdr:row>
      <xdr:rowOff>62192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72478"/>
          <a:ext cx="889000" cy="7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156178</xdr:rowOff>
    </xdr:from>
    <xdr:to>
      <xdr:col>45</xdr:col>
      <xdr:colOff>177800</xdr:colOff>
      <xdr:row>95</xdr:row>
      <xdr:rowOff>7080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72478"/>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142735</xdr:rowOff>
    </xdr:from>
    <xdr:to>
      <xdr:col>41</xdr:col>
      <xdr:colOff>50800</xdr:colOff>
      <xdr:row>95</xdr:row>
      <xdr:rowOff>7080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59035"/>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67632</xdr:rowOff>
    </xdr:from>
    <xdr:to>
      <xdr:col>55</xdr:col>
      <xdr:colOff>50800</xdr:colOff>
      <xdr:row>94</xdr:row>
      <xdr:rowOff>169232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90509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11392</xdr:rowOff>
    </xdr:from>
    <xdr:to>
      <xdr:col>50</xdr:col>
      <xdr:colOff>165100</xdr:colOff>
      <xdr:row>95</xdr:row>
      <xdr:rowOff>112992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129519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7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105378</xdr:rowOff>
    </xdr:from>
    <xdr:to>
      <xdr:col>46</xdr:col>
      <xdr:colOff>38100</xdr:colOff>
      <xdr:row>95</xdr:row>
      <xdr:rowOff>35528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52055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9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127730</xdr:rowOff>
    </xdr:from>
    <xdr:to>
      <xdr:col>41</xdr:col>
      <xdr:colOff>101600</xdr:colOff>
      <xdr:row>95</xdr:row>
      <xdr:rowOff>57880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74407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1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91935</xdr:rowOff>
    </xdr:from>
    <xdr:to>
      <xdr:col>36</xdr:col>
      <xdr:colOff>165100</xdr:colOff>
      <xdr:row>95</xdr:row>
      <xdr:rowOff>22085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38612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97442</xdr:rowOff>
    </xdr:from>
    <xdr:to>
      <xdr:col>85</xdr:col>
      <xdr:colOff>127000</xdr:colOff>
      <xdr:row>36</xdr:row>
      <xdr:rowOff>159507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69642"/>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97442</xdr:rowOff>
    </xdr:from>
    <xdr:to>
      <xdr:col>81</xdr:col>
      <xdr:colOff>50800</xdr:colOff>
      <xdr:row>38</xdr:row>
      <xdr:rowOff>32634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69642"/>
          <a:ext cx="889000" cy="2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112987</xdr:rowOff>
    </xdr:from>
    <xdr:to>
      <xdr:col>76</xdr:col>
      <xdr:colOff>114300</xdr:colOff>
      <xdr:row>38</xdr:row>
      <xdr:rowOff>32634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56637"/>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75104</xdr:rowOff>
    </xdr:from>
    <xdr:to>
      <xdr:col>71</xdr:col>
      <xdr:colOff>177800</xdr:colOff>
      <xdr:row>37</xdr:row>
      <xdr:rowOff>112987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18754"/>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108707</xdr:rowOff>
    </xdr:from>
    <xdr:to>
      <xdr:col>85</xdr:col>
      <xdr:colOff>177800</xdr:colOff>
      <xdr:row>37</xdr:row>
      <xdr:rowOff>38857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131584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46642</xdr:rowOff>
    </xdr:from>
    <xdr:to>
      <xdr:col>81</xdr:col>
      <xdr:colOff>101600</xdr:colOff>
      <xdr:row>36</xdr:row>
      <xdr:rowOff>148242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164769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153284</xdr:rowOff>
    </xdr:from>
    <xdr:to>
      <xdr:col>76</xdr:col>
      <xdr:colOff>165100</xdr:colOff>
      <xdr:row>38</xdr:row>
      <xdr:rowOff>83434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74561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62187</xdr:rowOff>
    </xdr:from>
    <xdr:to>
      <xdr:col>72</xdr:col>
      <xdr:colOff>38100</xdr:colOff>
      <xdr:row>37</xdr:row>
      <xdr:rowOff>163787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154913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24304</xdr:rowOff>
    </xdr:from>
    <xdr:to>
      <xdr:col>67</xdr:col>
      <xdr:colOff>101600</xdr:colOff>
      <xdr:row>37</xdr:row>
      <xdr:rowOff>125904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117031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116775</xdr:rowOff>
    </xdr:from>
    <xdr:to>
      <xdr:col>85</xdr:col>
      <xdr:colOff>127000</xdr:colOff>
      <xdr:row>57</xdr:row>
      <xdr:rowOff>27698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17975"/>
          <a:ext cx="8382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20031</xdr:rowOff>
    </xdr:from>
    <xdr:to>
      <xdr:col>81</xdr:col>
      <xdr:colOff>50800</xdr:colOff>
      <xdr:row>57</xdr:row>
      <xdr:rowOff>27698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92681"/>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20031</xdr:rowOff>
    </xdr:from>
    <xdr:to>
      <xdr:col>76</xdr:col>
      <xdr:colOff>114300</xdr:colOff>
      <xdr:row>57</xdr:row>
      <xdr:rowOff>46679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2681"/>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46679</xdr:rowOff>
    </xdr:from>
    <xdr:to>
      <xdr:col>71</xdr:col>
      <xdr:colOff>177800</xdr:colOff>
      <xdr:row>57</xdr:row>
      <xdr:rowOff>68609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19329"/>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65975</xdr:rowOff>
    </xdr:from>
    <xdr:to>
      <xdr:col>85</xdr:col>
      <xdr:colOff>177800</xdr:colOff>
      <xdr:row>56</xdr:row>
      <xdr:rowOff>167575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44402</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148348</xdr:rowOff>
    </xdr:from>
    <xdr:to>
      <xdr:col>81</xdr:col>
      <xdr:colOff>101600</xdr:colOff>
      <xdr:row>57</xdr:row>
      <xdr:rowOff>78498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69625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140681</xdr:rowOff>
    </xdr:from>
    <xdr:to>
      <xdr:col>76</xdr:col>
      <xdr:colOff>165100</xdr:colOff>
      <xdr:row>57</xdr:row>
      <xdr:rowOff>70831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61958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167329</xdr:rowOff>
    </xdr:from>
    <xdr:to>
      <xdr:col>72</xdr:col>
      <xdr:colOff>38100</xdr:colOff>
      <xdr:row>57</xdr:row>
      <xdr:rowOff>97479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88606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17809</xdr:rowOff>
    </xdr:from>
    <xdr:to>
      <xdr:col>67</xdr:col>
      <xdr:colOff>101600</xdr:colOff>
      <xdr:row>57</xdr:row>
      <xdr:rowOff>119409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110536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26832</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1382"/>
          <a:ext cx="8382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26832</xdr:rowOff>
    </xdr:from>
    <xdr:to>
      <xdr:col>81</xdr:col>
      <xdr:colOff>50800</xdr:colOff>
      <xdr:row>79</xdr:row>
      <xdr:rowOff>40610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1382"/>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40610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516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147482</xdr:rowOff>
    </xdr:from>
    <xdr:to>
      <xdr:col>81</xdr:col>
      <xdr:colOff>101600</xdr:colOff>
      <xdr:row>79</xdr:row>
      <xdr:rowOff>77632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68759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161260</xdr:rowOff>
    </xdr:from>
    <xdr:to>
      <xdr:col>76</xdr:col>
      <xdr:colOff>165100</xdr:colOff>
      <xdr:row>79</xdr:row>
      <xdr:rowOff>91410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82537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7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102160</xdr:rowOff>
    </xdr:from>
    <xdr:to>
      <xdr:col>85</xdr:col>
      <xdr:colOff>127000</xdr:colOff>
      <xdr:row>96</xdr:row>
      <xdr:rowOff>115381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61360"/>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115381</xdr:rowOff>
    </xdr:from>
    <xdr:to>
      <xdr:col>81</xdr:col>
      <xdr:colOff>50800</xdr:colOff>
      <xdr:row>96</xdr:row>
      <xdr:rowOff>134438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7458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134438</xdr:rowOff>
    </xdr:from>
    <xdr:to>
      <xdr:col>76</xdr:col>
      <xdr:colOff>114300</xdr:colOff>
      <xdr:row>97</xdr:row>
      <xdr:rowOff>646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93638"/>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646</xdr:rowOff>
    </xdr:from>
    <xdr:to>
      <xdr:col>71</xdr:col>
      <xdr:colOff>177800</xdr:colOff>
      <xdr:row>97</xdr:row>
      <xdr:rowOff>30962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31296"/>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51360</xdr:rowOff>
    </xdr:from>
    <xdr:to>
      <xdr:col>85</xdr:col>
      <xdr:colOff>177800</xdr:colOff>
      <xdr:row>96</xdr:row>
      <xdr:rowOff>152960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29787</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64581</xdr:rowOff>
    </xdr:from>
    <xdr:to>
      <xdr:col>81</xdr:col>
      <xdr:colOff>101600</xdr:colOff>
      <xdr:row>96</xdr:row>
      <xdr:rowOff>166181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157308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6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83638</xdr:rowOff>
    </xdr:from>
    <xdr:to>
      <xdr:col>76</xdr:col>
      <xdr:colOff>165100</xdr:colOff>
      <xdr:row>97</xdr:row>
      <xdr:rowOff>13788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4915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63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121296</xdr:rowOff>
    </xdr:from>
    <xdr:to>
      <xdr:col>72</xdr:col>
      <xdr:colOff>38100</xdr:colOff>
      <xdr:row>97</xdr:row>
      <xdr:rowOff>51446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42573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67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151612</xdr:rowOff>
    </xdr:from>
    <xdr:to>
      <xdr:col>67</xdr:col>
      <xdr:colOff>101600</xdr:colOff>
      <xdr:row>97</xdr:row>
      <xdr:rowOff>81762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72889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商工費のうち令和２年度以降が高水準であるのは、コロナ禍における地域経済持続化支援事業等を展開したことが主な要因である。</a:t>
          </a:r>
          <a:endParaRPr lang="ja-JP" altLang="ja-JP" sz="1400">
            <a:effectLst/>
          </a:endParaRPr>
        </a:p>
        <a:p>
          <a:r>
            <a:rPr kumimoji="1" lang="ja-JP" altLang="ja-JP" sz="1100">
              <a:solidFill>
                <a:schemeClr val="dk1"/>
              </a:solidFill>
              <a:effectLst/>
              <a:latin typeface="+mn-lt"/>
              <a:ea typeface="+mn-ea"/>
              <a:cs typeface="+mn-cs"/>
            </a:rPr>
            <a:t>　農林水産業費のうち令</a:t>
          </a:r>
          <a:r>
            <a:rPr kumimoji="1" lang="ja-JP" altLang="en-US" sz="1100">
              <a:solidFill>
                <a:schemeClr val="dk1"/>
              </a:solidFill>
              <a:effectLst/>
              <a:latin typeface="+mn-lt"/>
              <a:ea typeface="+mn-ea"/>
              <a:cs typeface="+mn-cs"/>
            </a:rPr>
            <a:t>和</a:t>
          </a:r>
          <a:r>
            <a:rPr kumimoji="1" lang="ja-JP" altLang="ja-JP" sz="1100">
              <a:solidFill>
                <a:schemeClr val="dk1"/>
              </a:solidFill>
              <a:effectLst/>
              <a:latin typeface="+mn-lt"/>
              <a:ea typeface="+mn-ea"/>
              <a:cs typeface="+mn-cs"/>
            </a:rPr>
            <a:t>４年度が高水準であるのは道営営農用水事業負担金の増によるものであり、民生費のうち令和３年度の値が突出しているのは、</a:t>
          </a:r>
          <a:r>
            <a:rPr lang="ja-JP" altLang="ja-JP" sz="1100">
              <a:solidFill>
                <a:schemeClr val="dk1"/>
              </a:solidFill>
              <a:effectLst/>
              <a:latin typeface="+mn-lt"/>
              <a:ea typeface="+mn-ea"/>
              <a:cs typeface="+mn-cs"/>
            </a:rPr>
            <a:t>子育て世帯等臨時特別支援事業の実施によるものであり、消防費のうち令和４年度の値が突出しているのは、とかち広域消防負担金の増、水槽付消防ポンプ車購入による増によるものである</a:t>
          </a:r>
          <a:r>
            <a:rPr kumimoji="1" lang="ja-JP" altLang="ja-JP" sz="1100">
              <a:solidFill>
                <a:schemeClr val="dk1"/>
              </a:solidFill>
              <a:effectLst/>
              <a:latin typeface="+mn-lt"/>
              <a:ea typeface="+mn-ea"/>
              <a:cs typeface="+mn-cs"/>
            </a:rPr>
            <a:t>。また、衛生費が類似団体内平均と比較して高水準で推移しているのは町国保病院への負担金の増による補てん措置を講じたことによるものである。</a:t>
          </a:r>
          <a:endParaRPr lang="ja-JP" altLang="ja-JP" sz="1400">
            <a:effectLst/>
          </a:endParaRPr>
        </a:p>
        <a:p>
          <a:r>
            <a:rPr kumimoji="1" lang="ja-JP" altLang="ja-JP" sz="1100">
              <a:solidFill>
                <a:schemeClr val="dk1"/>
              </a:solidFill>
              <a:effectLst/>
              <a:latin typeface="+mn-lt"/>
              <a:ea typeface="+mn-ea"/>
              <a:cs typeface="+mn-cs"/>
            </a:rPr>
            <a:t>　類似団体平均と比較して軒並み上回っている経費は、衛生費、土木費であり、商工費は中小企業への融資貸付金等の商業振興に力を入れているためであり、衛生費はごみ収集に係るコスト及び国保病院への負担金が他の団体と比較して嵩むことによるもの、土木費は類似団体と比較して行政面積が広い（類似団体</a:t>
          </a:r>
          <a:r>
            <a:rPr kumimoji="1" lang="en-US" altLang="ja-JP" sz="1100">
              <a:solidFill>
                <a:schemeClr val="dk1"/>
              </a:solidFill>
              <a:effectLst/>
              <a:latin typeface="+mn-lt"/>
              <a:ea typeface="+mn-ea"/>
              <a:cs typeface="+mn-cs"/>
            </a:rPr>
            <a:t>301.61㎢</a:t>
          </a:r>
          <a:r>
            <a:rPr kumimoji="1" lang="ja-JP" altLang="ja-JP" sz="1100">
              <a:solidFill>
                <a:schemeClr val="dk1"/>
              </a:solidFill>
              <a:effectLst/>
              <a:latin typeface="+mn-lt"/>
              <a:ea typeface="+mn-ea"/>
              <a:cs typeface="+mn-cs"/>
            </a:rPr>
            <a:t>に対し本町は</a:t>
          </a:r>
          <a:r>
            <a:rPr kumimoji="1" lang="en-US" altLang="ja-JP" sz="1100">
              <a:solidFill>
                <a:schemeClr val="dk1"/>
              </a:solidFill>
              <a:effectLst/>
              <a:latin typeface="+mn-lt"/>
              <a:ea typeface="+mn-ea"/>
              <a:cs typeface="+mn-cs"/>
            </a:rPr>
            <a:t>391.91㎢</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26.10.1</a:t>
          </a:r>
          <a:r>
            <a:rPr kumimoji="1" lang="ja-JP" altLang="ja-JP" sz="1100">
              <a:solidFill>
                <a:schemeClr val="dk1"/>
              </a:solidFill>
              <a:effectLst/>
              <a:latin typeface="+mn-lt"/>
              <a:ea typeface="+mn-ea"/>
              <a:cs typeface="+mn-cs"/>
            </a:rPr>
            <a:t>））ため、道路及び橋梁の延長及び面積が大きいことが主な要因である。</a:t>
          </a:r>
          <a:endParaRPr lang="ja-JP" altLang="ja-JP" sz="1400">
            <a:effectLst/>
          </a:endParaRPr>
        </a:p>
        <a:p>
          <a:r>
            <a:rPr kumimoji="1" lang="ja-JP" altLang="ja-JP" sz="1100">
              <a:solidFill>
                <a:schemeClr val="dk1"/>
              </a:solidFill>
              <a:effectLst/>
              <a:latin typeface="+mn-lt"/>
              <a:ea typeface="+mn-ea"/>
              <a:cs typeface="+mn-cs"/>
            </a:rPr>
            <a:t>　今後も事務事業評価による事業の選定、効率化を図ることにより、コスト削減に努める。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財政調整基金残高については、毎年度取崩しを行いながらの予算編成を行っている状況である。</a:t>
          </a:r>
          <a:endParaRPr lang="ja-JP" altLang="ja-JP" sz="800">
            <a:effectLst/>
          </a:endParaRPr>
        </a:p>
        <a:p>
          <a:r>
            <a:rPr kumimoji="1" lang="ja-JP" altLang="ja-JP" sz="800">
              <a:solidFill>
                <a:schemeClr val="dk1"/>
              </a:solidFill>
              <a:effectLst/>
              <a:latin typeface="+mn-lt"/>
              <a:ea typeface="+mn-ea"/>
              <a:cs typeface="+mn-cs"/>
            </a:rPr>
            <a:t>　コスト意識の徹底により、これまで取崩し額を超える決算剰余金の積戻しを行うなど、年度によって増減を繰り返しながらも全体的には増加傾向にあったが、</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年度以降は</a:t>
          </a:r>
          <a:r>
            <a:rPr kumimoji="1" lang="ja-JP" altLang="en-US" sz="800">
              <a:solidFill>
                <a:schemeClr val="dk1"/>
              </a:solidFill>
              <a:effectLst/>
              <a:latin typeface="+mn-lt"/>
              <a:ea typeface="+mn-ea"/>
              <a:cs typeface="+mn-cs"/>
            </a:rPr>
            <a:t>新型コロナ臨時交付金対象事業の増</a:t>
          </a:r>
          <a:r>
            <a:rPr kumimoji="1" lang="ja-JP" altLang="ja-JP" sz="800">
              <a:solidFill>
                <a:schemeClr val="dk1"/>
              </a:solidFill>
              <a:effectLst/>
              <a:latin typeface="+mn-lt"/>
              <a:ea typeface="+mn-ea"/>
              <a:cs typeface="+mn-cs"/>
            </a:rPr>
            <a:t>や税収の減などにより積戻しの額が減少しており、令和３年度については取崩し額を超える積戻しを行うことができたが、全体として減少傾向で推移することが見込まれる。</a:t>
          </a:r>
          <a:endParaRPr lang="ja-JP" altLang="ja-JP" sz="800">
            <a:effectLst/>
          </a:endParaRPr>
        </a:p>
        <a:p>
          <a:r>
            <a:rPr kumimoji="1" lang="ja-JP" altLang="ja-JP" sz="800">
              <a:solidFill>
                <a:schemeClr val="dk1"/>
              </a:solidFill>
              <a:effectLst/>
              <a:latin typeface="+mn-lt"/>
              <a:ea typeface="+mn-ea"/>
              <a:cs typeface="+mn-cs"/>
            </a:rPr>
            <a:t>　令和３年度の実質単年度収支は地方交付税の増加等の要因により黒字となっていたが、令和４年度は△０．２２％の赤字となった。今後も長期的な視点のもと、将来的に基金に依存しない財政基盤の確立を目指して行財政改革の推進に努め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年度における標準財政規模に占める割合では、水道事業会計の占める割合が大きく、次いで一般会計、介護保険事業特別会計、国民健康保険病院事業会計、</a:t>
          </a:r>
          <a:r>
            <a:rPr kumimoji="1" lang="ja-JP" altLang="en-US" sz="1100">
              <a:solidFill>
                <a:schemeClr val="dk1"/>
              </a:solidFill>
              <a:effectLst/>
              <a:latin typeface="+mn-lt"/>
              <a:ea typeface="+mn-ea"/>
              <a:cs typeface="+mn-cs"/>
            </a:rPr>
            <a:t>公共下水道</a:t>
          </a:r>
          <a:r>
            <a:rPr kumimoji="1" lang="ja-JP" altLang="ja-JP" sz="1100">
              <a:solidFill>
                <a:schemeClr val="dk1"/>
              </a:solidFill>
              <a:effectLst/>
              <a:latin typeface="+mn-lt"/>
              <a:ea typeface="+mn-ea"/>
              <a:cs typeface="+mn-cs"/>
            </a:rPr>
            <a:t>特別会計の順となっている。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今後も各会計において経常経費の縮減に努め、経営の健全化を図っていく。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実質公債費比率は、平成１８年度に２０．６％に達したが、事業の平準化、地方債借入の抑制に努めてきた結果、平成１９年度には１９．３％となり、令和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年度においては前年度比較０．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ポイント増の１１．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左表（分子の構造）を見ると、令和５年度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地方債の元利償還金は、</a:t>
          </a:r>
          <a:r>
            <a:rPr kumimoji="1" lang="ja-JP" altLang="en-US" sz="1100">
              <a:solidFill>
                <a:schemeClr val="dk1"/>
              </a:solidFill>
              <a:effectLst/>
              <a:latin typeface="+mn-lt"/>
              <a:ea typeface="+mn-ea"/>
              <a:cs typeface="+mn-cs"/>
            </a:rPr>
            <a:t>前年度と同水準で</a:t>
          </a:r>
          <a:r>
            <a:rPr kumimoji="1" lang="ja-JP" altLang="ja-JP" sz="1100">
              <a:solidFill>
                <a:schemeClr val="dk1"/>
              </a:solidFill>
              <a:effectLst/>
              <a:latin typeface="+mn-lt"/>
              <a:ea typeface="+mn-ea"/>
              <a:cs typeface="+mn-cs"/>
            </a:rPr>
            <a:t>７４２百万円</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橋梁長寿命化事業や老朽化施設の再整備など大型事業の償還が今後開始されることから、増加傾向で推移することが見込まれる。</a:t>
          </a:r>
          <a:endParaRPr lang="ja-JP" altLang="ja-JP" sz="1400">
            <a:effectLst/>
          </a:endParaRPr>
        </a:p>
        <a:p>
          <a:r>
            <a:rPr kumimoji="1" lang="ja-JP" altLang="ja-JP" sz="1100">
              <a:solidFill>
                <a:schemeClr val="dk1"/>
              </a:solidFill>
              <a:effectLst/>
              <a:latin typeface="+mn-lt"/>
              <a:ea typeface="+mn-ea"/>
              <a:cs typeface="+mn-cs"/>
            </a:rPr>
            <a:t>　今後も借入額の抑制等、公債費負担の適正化に努めていく。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減債基金残高のうち、満期一括償還地方債の償還財源としての積立はありません。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将来負担比率の状況は、令和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年度においては前年度から</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．２ポイント減少し、２</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ポイントとなっている。</a:t>
          </a:r>
          <a:endParaRPr lang="ja-JP" altLang="ja-JP" sz="1050">
            <a:effectLst/>
          </a:endParaRPr>
        </a:p>
        <a:p>
          <a:r>
            <a:rPr kumimoji="1" lang="ja-JP" altLang="ja-JP" sz="1050">
              <a:solidFill>
                <a:schemeClr val="dk1"/>
              </a:solidFill>
              <a:effectLst/>
              <a:latin typeface="+mn-lt"/>
              <a:ea typeface="+mn-ea"/>
              <a:cs typeface="+mn-cs"/>
            </a:rPr>
            <a:t>　左表の将来負担額（Ａ</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を見ると、一般会計等に係る地方債の現在高は前年度と比較して</a:t>
          </a:r>
          <a:r>
            <a:rPr kumimoji="1" lang="ja-JP" altLang="en-US" sz="1050">
              <a:solidFill>
                <a:schemeClr val="dk1"/>
              </a:solidFill>
              <a:effectLst/>
              <a:latin typeface="+mn-lt"/>
              <a:ea typeface="+mn-ea"/>
              <a:cs typeface="+mn-cs"/>
            </a:rPr>
            <a:t>２２６</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減、公営企業債等繰入見込額についても前年度と比較して</a:t>
          </a:r>
          <a:r>
            <a:rPr kumimoji="1" lang="ja-JP" altLang="en-US" sz="1050">
              <a:solidFill>
                <a:schemeClr val="dk1"/>
              </a:solidFill>
              <a:effectLst/>
              <a:latin typeface="+mn-lt"/>
              <a:ea typeface="+mn-ea"/>
              <a:cs typeface="+mn-cs"/>
            </a:rPr>
            <a:t>８８</a:t>
          </a:r>
          <a:r>
            <a:rPr kumimoji="1" lang="ja-JP" altLang="ja-JP" sz="1050">
              <a:solidFill>
                <a:schemeClr val="dk1"/>
              </a:solidFill>
              <a:effectLst/>
              <a:latin typeface="+mn-lt"/>
              <a:ea typeface="+mn-ea"/>
              <a:cs typeface="+mn-cs"/>
            </a:rPr>
            <a:t>百万円の減</a:t>
          </a:r>
          <a:r>
            <a:rPr kumimoji="1" lang="ja-JP" altLang="en-US" sz="1050">
              <a:solidFill>
                <a:schemeClr val="dk1"/>
              </a:solidFill>
              <a:effectLst/>
              <a:latin typeface="+mn-lt"/>
              <a:ea typeface="+mn-ea"/>
              <a:cs typeface="+mn-cs"/>
            </a:rPr>
            <a:t>となっており</a:t>
          </a:r>
          <a:r>
            <a:rPr kumimoji="1" lang="ja-JP" altLang="ja-JP" sz="1050">
              <a:solidFill>
                <a:schemeClr val="dk1"/>
              </a:solidFill>
              <a:effectLst/>
              <a:latin typeface="+mn-lt"/>
              <a:ea typeface="+mn-ea"/>
              <a:cs typeface="+mn-cs"/>
            </a:rPr>
            <a:t>、退職手当負担見込額</a:t>
          </a:r>
          <a:r>
            <a:rPr kumimoji="1" lang="ja-JP" altLang="en-US" sz="1050">
              <a:solidFill>
                <a:schemeClr val="dk1"/>
              </a:solidFill>
              <a:effectLst/>
              <a:latin typeface="+mn-lt"/>
              <a:ea typeface="+mn-ea"/>
              <a:cs typeface="+mn-cs"/>
            </a:rPr>
            <a:t>以外は</a:t>
          </a:r>
          <a:r>
            <a:rPr kumimoji="1" lang="ja-JP" altLang="ja-JP" sz="1050">
              <a:solidFill>
                <a:schemeClr val="dk1"/>
              </a:solidFill>
              <a:effectLst/>
              <a:latin typeface="+mn-lt"/>
              <a:ea typeface="+mn-ea"/>
              <a:cs typeface="+mn-cs"/>
            </a:rPr>
            <a:t>全体的に減となっている。</a:t>
          </a:r>
          <a:endParaRPr lang="ja-JP" altLang="ja-JP" sz="1050">
            <a:effectLst/>
          </a:endParaRPr>
        </a:p>
        <a:p>
          <a:r>
            <a:rPr kumimoji="1" lang="ja-JP" altLang="ja-JP" sz="1050">
              <a:solidFill>
                <a:schemeClr val="dk1"/>
              </a:solidFill>
              <a:effectLst/>
              <a:latin typeface="+mn-lt"/>
              <a:ea typeface="+mn-ea"/>
              <a:cs typeface="+mn-cs"/>
            </a:rPr>
            <a:t>　また、充当可能財源等（Ｂ）を見ると、充当可能基金は前年度と比較して</a:t>
          </a:r>
          <a:r>
            <a:rPr kumimoji="1" lang="ja-JP" altLang="en-US" sz="1050">
              <a:solidFill>
                <a:schemeClr val="dk1"/>
              </a:solidFill>
              <a:effectLst/>
              <a:latin typeface="+mn-lt"/>
              <a:ea typeface="+mn-ea"/>
              <a:cs typeface="+mn-cs"/>
            </a:rPr>
            <a:t>１２２</a:t>
          </a:r>
          <a:r>
            <a:rPr kumimoji="1" lang="ja-JP" altLang="ja-JP" sz="1050">
              <a:solidFill>
                <a:schemeClr val="dk1"/>
              </a:solidFill>
              <a:effectLst/>
              <a:latin typeface="+mn-lt"/>
              <a:ea typeface="+mn-ea"/>
              <a:cs typeface="+mn-cs"/>
            </a:rPr>
            <a:t>百万円の減、充当可能特定歳入は百万円の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、基準財政需要額算入見込額は１</a:t>
          </a:r>
          <a:r>
            <a:rPr kumimoji="1" lang="ja-JP" altLang="en-US" sz="1050">
              <a:solidFill>
                <a:schemeClr val="dk1"/>
              </a:solidFill>
              <a:effectLst/>
              <a:latin typeface="+mn-lt"/>
              <a:ea typeface="+mn-ea"/>
              <a:cs typeface="+mn-cs"/>
            </a:rPr>
            <a:t>７０</a:t>
          </a:r>
          <a:r>
            <a:rPr kumimoji="1" lang="ja-JP" altLang="ja-JP" sz="1050">
              <a:solidFill>
                <a:schemeClr val="dk1"/>
              </a:solidFill>
              <a:effectLst/>
              <a:latin typeface="+mn-lt"/>
              <a:ea typeface="+mn-ea"/>
              <a:cs typeface="+mn-cs"/>
            </a:rPr>
            <a:t>百万円の減となり、あわせて前年度比較</a:t>
          </a:r>
          <a:r>
            <a:rPr kumimoji="1" lang="ja-JP" altLang="en-US" sz="1050">
              <a:solidFill>
                <a:schemeClr val="dk1"/>
              </a:solidFill>
              <a:effectLst/>
              <a:latin typeface="+mn-lt"/>
              <a:ea typeface="+mn-ea"/>
              <a:cs typeface="+mn-cs"/>
            </a:rPr>
            <a:t>２９１</a:t>
          </a:r>
          <a:r>
            <a:rPr kumimoji="1" lang="ja-JP" altLang="ja-JP" sz="1050">
              <a:solidFill>
                <a:schemeClr val="dk1"/>
              </a:solidFill>
              <a:effectLst/>
              <a:latin typeface="+mn-lt"/>
              <a:ea typeface="+mn-ea"/>
              <a:cs typeface="+mn-cs"/>
            </a:rPr>
            <a:t>百万円の減となっている。</a:t>
          </a:r>
          <a:endParaRPr lang="ja-JP" altLang="ja-JP" sz="1050">
            <a:effectLst/>
          </a:endParaRPr>
        </a:p>
        <a:p>
          <a:r>
            <a:rPr kumimoji="1" lang="ja-JP" altLang="ja-JP" sz="1050">
              <a:solidFill>
                <a:schemeClr val="dk1"/>
              </a:solidFill>
              <a:effectLst/>
              <a:latin typeface="+mn-lt"/>
              <a:ea typeface="+mn-ea"/>
              <a:cs typeface="+mn-cs"/>
            </a:rPr>
            <a:t>　将来負担額から充当可能財源を差し引いた将来負担比率の分子の額は減少しているものの、今後は老朽化した施設の再整備・長寿命化等による地方債発行が予定されていることなどから、横ばいから増加傾向で推移していくことが見込まれる。</a:t>
          </a:r>
          <a:endParaRPr lang="ja-JP" altLang="ja-JP" sz="1050">
            <a:effectLst/>
          </a:endParaRPr>
        </a:p>
        <a:p>
          <a:r>
            <a:rPr kumimoji="1" lang="ja-JP" altLang="ja-JP" sz="1050">
              <a:solidFill>
                <a:schemeClr val="dk1"/>
              </a:solidFill>
              <a:effectLst/>
              <a:latin typeface="+mn-lt"/>
              <a:ea typeface="+mn-ea"/>
              <a:cs typeface="+mn-cs"/>
            </a:rPr>
            <a:t>　今後も引き続き、厳しい財政状況を踏まえながら、経常経費の削減、地方債の抑制に努めていく。</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町国保病院負担増などにより財政調整基金を２７</a:t>
          </a:r>
          <a:r>
            <a:rPr kumimoji="1" lang="ja-JP" altLang="en-US" sz="1400">
              <a:solidFill>
                <a:schemeClr val="dk1"/>
              </a:solidFill>
              <a:effectLst/>
              <a:latin typeface="+mn-ea"/>
              <a:ea typeface="+mn-ea"/>
              <a:cs typeface="+mn-cs"/>
            </a:rPr>
            <a:t>０</a:t>
          </a:r>
          <a:r>
            <a:rPr kumimoji="1" lang="ja-JP" altLang="ja-JP" sz="1400">
              <a:solidFill>
                <a:schemeClr val="dk1"/>
              </a:solidFill>
              <a:effectLst/>
              <a:latin typeface="+mn-ea"/>
              <a:ea typeface="+mn-ea"/>
              <a:cs typeface="+mn-cs"/>
            </a:rPr>
            <a:t>百万円取り崩し、コスト意識の徹底により取崩し額を超える積戻しを行いたかったが、結果</a:t>
          </a:r>
          <a:r>
            <a:rPr kumimoji="1" lang="ja-JP" altLang="en-US" sz="1400">
              <a:solidFill>
                <a:schemeClr val="dk1"/>
              </a:solidFill>
              <a:effectLst/>
              <a:latin typeface="+mn-ea"/>
              <a:ea typeface="+mn-ea"/>
              <a:cs typeface="+mn-cs"/>
            </a:rPr>
            <a:t>１８５</a:t>
          </a:r>
          <a:r>
            <a:rPr kumimoji="1" lang="ja-JP" altLang="ja-JP" sz="1400">
              <a:solidFill>
                <a:schemeClr val="dk1"/>
              </a:solidFill>
              <a:effectLst/>
              <a:latin typeface="+mn-ea"/>
              <a:ea typeface="+mn-ea"/>
              <a:cs typeface="+mn-cs"/>
            </a:rPr>
            <a:t>百万円にとどまったこと、また、公債費の増などにより減債基金を</a:t>
          </a:r>
          <a:r>
            <a:rPr kumimoji="1" lang="ja-JP" altLang="en-US" sz="1400">
              <a:solidFill>
                <a:schemeClr val="dk1"/>
              </a:solidFill>
              <a:effectLst/>
              <a:latin typeface="+mn-ea"/>
              <a:ea typeface="+mn-ea"/>
              <a:cs typeface="+mn-cs"/>
            </a:rPr>
            <a:t>５</a:t>
          </a:r>
          <a:r>
            <a:rPr kumimoji="1" lang="ja-JP" altLang="ja-JP" sz="1400">
              <a:solidFill>
                <a:schemeClr val="dk1"/>
              </a:solidFill>
              <a:effectLst/>
              <a:latin typeface="+mn-ea"/>
              <a:ea typeface="+mn-ea"/>
              <a:cs typeface="+mn-cs"/>
            </a:rPr>
            <a:t>０百万円取り崩したが、積立てが</a:t>
          </a:r>
          <a:r>
            <a:rPr kumimoji="1" lang="ja-JP" altLang="en-US" sz="1400">
              <a:solidFill>
                <a:schemeClr val="dk1"/>
              </a:solidFill>
              <a:effectLst/>
              <a:latin typeface="+mn-ea"/>
              <a:ea typeface="+mn-ea"/>
              <a:cs typeface="+mn-cs"/>
            </a:rPr>
            <a:t>２１</a:t>
          </a:r>
          <a:r>
            <a:rPr kumimoji="1" lang="ja-JP" altLang="ja-JP" sz="1400">
              <a:solidFill>
                <a:schemeClr val="dk1"/>
              </a:solidFill>
              <a:effectLst/>
              <a:latin typeface="+mn-ea"/>
              <a:ea typeface="+mn-ea"/>
              <a:cs typeface="+mn-cs"/>
            </a:rPr>
            <a:t>百万円にとどまった一方で、ふるさと納税である個性あるふるさとづくり基金から</a:t>
          </a:r>
          <a:r>
            <a:rPr kumimoji="1" lang="ja-JP" altLang="en-US" sz="1400">
              <a:solidFill>
                <a:schemeClr val="dk1"/>
              </a:solidFill>
              <a:effectLst/>
              <a:latin typeface="+mn-ea"/>
              <a:ea typeface="+mn-ea"/>
              <a:cs typeface="+mn-cs"/>
            </a:rPr>
            <a:t>８６</a:t>
          </a:r>
          <a:r>
            <a:rPr kumimoji="1" lang="ja-JP" altLang="ja-JP" sz="1400">
              <a:solidFill>
                <a:schemeClr val="dk1"/>
              </a:solidFill>
              <a:effectLst/>
              <a:latin typeface="+mn-ea"/>
              <a:ea typeface="+mn-ea"/>
              <a:cs typeface="+mn-cs"/>
            </a:rPr>
            <a:t>百万円の取り崩しを行ったものの１</a:t>
          </a:r>
          <a:r>
            <a:rPr kumimoji="1" lang="ja-JP" altLang="en-US" sz="1400">
              <a:solidFill>
                <a:schemeClr val="dk1"/>
              </a:solidFill>
              <a:effectLst/>
              <a:latin typeface="+mn-ea"/>
              <a:ea typeface="+mn-ea"/>
              <a:cs typeface="+mn-cs"/>
            </a:rPr>
            <a:t>２０</a:t>
          </a:r>
          <a:r>
            <a:rPr kumimoji="1" lang="ja-JP" altLang="ja-JP" sz="1400">
              <a:solidFill>
                <a:schemeClr val="dk1"/>
              </a:solidFill>
              <a:effectLst/>
              <a:latin typeface="+mn-ea"/>
              <a:ea typeface="+mn-ea"/>
              <a:cs typeface="+mn-cs"/>
            </a:rPr>
            <a:t>百万円の積立てができたこと等により、基金全体としては</a:t>
          </a:r>
          <a:r>
            <a:rPr kumimoji="1" lang="ja-JP" altLang="en-US" sz="1400">
              <a:solidFill>
                <a:schemeClr val="dk1"/>
              </a:solidFill>
              <a:effectLst/>
              <a:latin typeface="+mn-ea"/>
              <a:ea typeface="+mn-ea"/>
              <a:cs typeface="+mn-cs"/>
            </a:rPr>
            <a:t>１１４</a:t>
          </a:r>
          <a:r>
            <a:rPr kumimoji="1" lang="ja-JP" altLang="ja-JP" sz="1400">
              <a:solidFill>
                <a:schemeClr val="dk1"/>
              </a:solidFill>
              <a:effectLst/>
              <a:latin typeface="+mn-ea"/>
              <a:ea typeface="+mn-ea"/>
              <a:cs typeface="+mn-cs"/>
            </a:rPr>
            <a:t>百万円の減となった。</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　基金はこれまでの大型事業に係る起債償還や老朽化した施設の整備等今後控えている大型事業の実施等により、減少傾向で推移することが見込まれる。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今後は、長期的な視点のもと、将来的に基金に依存しない財源基盤の確立を目指して行財政改革の推進に努める。</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・個性あるふるさとづくり基金：本別町の特色を生かした、町の発展の礎となる地域づくり事業に充てる。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・ふるさと銀河線跡地活用等振興基金：鉄道跡地の活用等に要する費用に充てる。</a:t>
          </a:r>
          <a:endParaRPr lang="ja-JP" altLang="ja-JP" sz="1400">
            <a:effectLst/>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個性あるふるさとづくり基金</a:t>
          </a:r>
          <a:r>
            <a:rPr kumimoji="1" lang="ja-JP" altLang="ja-JP" sz="1400">
              <a:solidFill>
                <a:schemeClr val="dk1"/>
              </a:solidFill>
              <a:effectLst/>
              <a:latin typeface="+mn-lt"/>
              <a:ea typeface="+mn-ea"/>
              <a:cs typeface="+mn-cs"/>
            </a:rPr>
            <a:t>：保育料軽減、本別公園魅力アップ事業などの財源に</a:t>
          </a:r>
          <a:r>
            <a:rPr kumimoji="1" lang="ja-JP" altLang="en-US" sz="1400">
              <a:solidFill>
                <a:schemeClr val="dk1"/>
              </a:solidFill>
              <a:effectLst/>
              <a:latin typeface="+mn-lt"/>
              <a:ea typeface="+mn-ea"/>
              <a:cs typeface="+mn-cs"/>
            </a:rPr>
            <a:t>８６</a:t>
          </a:r>
          <a:r>
            <a:rPr kumimoji="1" lang="ja-JP" altLang="ja-JP" sz="1400">
              <a:solidFill>
                <a:schemeClr val="dk1"/>
              </a:solidFill>
              <a:effectLst/>
              <a:latin typeface="+mn-lt"/>
              <a:ea typeface="+mn-ea"/>
              <a:cs typeface="+mn-cs"/>
            </a:rPr>
            <a:t>百万円を取り崩し、ふるさと納税の寄付額１</a:t>
          </a:r>
          <a:r>
            <a:rPr kumimoji="1" lang="ja-JP" altLang="en-US" sz="1400">
              <a:solidFill>
                <a:schemeClr val="dk1"/>
              </a:solidFill>
              <a:effectLst/>
              <a:latin typeface="+mn-lt"/>
              <a:ea typeface="+mn-ea"/>
              <a:cs typeface="+mn-cs"/>
            </a:rPr>
            <a:t>２０</a:t>
          </a:r>
          <a:r>
            <a:rPr kumimoji="1" lang="ja-JP" altLang="ja-JP" sz="1400">
              <a:solidFill>
                <a:schemeClr val="dk1"/>
              </a:solidFill>
              <a:effectLst/>
              <a:latin typeface="+mn-lt"/>
              <a:ea typeface="+mn-ea"/>
              <a:cs typeface="+mn-cs"/>
            </a:rPr>
            <a:t>百万円を積立てたことによる増</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ふるさと銀河線跡地活用等振興基金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地方バス路線運行維持対策費や道の駅整備等の財源として９百万円を取り崩した</a:t>
          </a:r>
          <a:r>
            <a:rPr kumimoji="1" lang="ja-JP" altLang="ja-JP" sz="1400">
              <a:solidFill>
                <a:schemeClr val="dk1"/>
              </a:solidFill>
              <a:effectLst/>
              <a:latin typeface="+mn-lt"/>
              <a:ea typeface="+mn-ea"/>
              <a:cs typeface="+mn-cs"/>
            </a:rPr>
            <a:t>ことによる減</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大幅な積立は見込めないので、計画的な事業実施による運用を行う。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歳出調整により２７</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百万円を取り崩したが、</a:t>
          </a:r>
          <a:r>
            <a:rPr kumimoji="1" lang="ja-JP" altLang="en-US" sz="1400">
              <a:solidFill>
                <a:schemeClr val="dk1"/>
              </a:solidFill>
              <a:effectLst/>
              <a:latin typeface="+mn-lt"/>
              <a:ea typeface="+mn-ea"/>
              <a:cs typeface="+mn-cs"/>
            </a:rPr>
            <a:t>１８５</a:t>
          </a:r>
          <a:r>
            <a:rPr kumimoji="1" lang="ja-JP" altLang="ja-JP" sz="1400">
              <a:solidFill>
                <a:schemeClr val="dk1"/>
              </a:solidFill>
              <a:effectLst/>
              <a:latin typeface="+mn-lt"/>
              <a:ea typeface="+mn-ea"/>
              <a:cs typeface="+mn-cs"/>
            </a:rPr>
            <a:t>百万円の積戻しをしたため</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５百万円の減となった。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今後は長期的な視点のもと、将来的に基金に依存しない財源基盤の確立を目指して行財政改革の推進に努める。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公債費償還財源とするため</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０百万円を取り崩し、今後の償還財源とするための</a:t>
          </a:r>
          <a:r>
            <a:rPr kumimoji="1" lang="ja-JP" altLang="en-US" sz="1400">
              <a:solidFill>
                <a:schemeClr val="dk1"/>
              </a:solidFill>
              <a:effectLst/>
              <a:latin typeface="+mn-lt"/>
              <a:ea typeface="+mn-ea"/>
              <a:cs typeface="+mn-cs"/>
            </a:rPr>
            <a:t>２１</a:t>
          </a:r>
          <a:r>
            <a:rPr kumimoji="1" lang="ja-JP" altLang="ja-JP" sz="1400">
              <a:solidFill>
                <a:schemeClr val="dk1"/>
              </a:solidFill>
              <a:effectLst/>
              <a:latin typeface="+mn-lt"/>
              <a:ea typeface="+mn-ea"/>
              <a:cs typeface="+mn-cs"/>
            </a:rPr>
            <a:t>百万円を積立てたため</a:t>
          </a:r>
          <a:r>
            <a:rPr kumimoji="1" lang="ja-JP" altLang="en-US" sz="1400">
              <a:solidFill>
                <a:schemeClr val="dk1"/>
              </a:solidFill>
              <a:effectLst/>
              <a:latin typeface="+mn-lt"/>
              <a:ea typeface="+mn-ea"/>
              <a:cs typeface="+mn-cs"/>
            </a:rPr>
            <a:t>２９</a:t>
          </a:r>
          <a:r>
            <a:rPr kumimoji="1" lang="ja-JP" altLang="ja-JP" sz="1400">
              <a:solidFill>
                <a:schemeClr val="dk1"/>
              </a:solidFill>
              <a:effectLst/>
              <a:latin typeface="+mn-lt"/>
              <a:ea typeface="+mn-ea"/>
              <a:cs typeface="+mn-cs"/>
            </a:rPr>
            <a:t>百万円の減となった。</a:t>
          </a:r>
          <a:endParaRPr lang="en-US"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大幅な積立は見込めないので、計画的な事業実施による借入と償還のバランスを検証したうえでの運用を行う。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7582507</v>
      </c>
      <c r="BO4" s="449"/>
      <c r="BP4" s="449"/>
      <c r="BQ4" s="449"/>
      <c r="BR4" s="449"/>
      <c r="BS4" s="449"/>
      <c r="BT4" s="449"/>
      <c r="BU4" s="450"/>
      <c r="BV4" s="448">
        <v>7816144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2.8</v>
      </c>
      <c r="CU4" s="589"/>
      <c r="CV4" s="589"/>
      <c r="CW4" s="589"/>
      <c r="CX4" s="589"/>
      <c r="CY4" s="589"/>
      <c r="CZ4" s="589"/>
      <c r="DA4" s="590"/>
      <c r="DB4" s="588">
        <v>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7454438</v>
      </c>
      <c r="BO5" s="420"/>
      <c r="BP5" s="420"/>
      <c r="BQ5" s="420"/>
      <c r="BR5" s="420"/>
      <c r="BS5" s="420"/>
      <c r="BT5" s="420"/>
      <c r="BU5" s="421"/>
      <c r="BV5" s="419">
        <v>7673748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84.8</v>
      </c>
      <c r="CU5" s="417"/>
      <c r="CV5" s="417"/>
      <c r="CW5" s="417"/>
      <c r="CX5" s="417"/>
      <c r="CY5" s="417"/>
      <c r="CZ5" s="417"/>
      <c r="DA5" s="418"/>
      <c r="DB5" s="416">
        <v>83.6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128069</v>
      </c>
      <c r="BO6" s="420"/>
      <c r="BP6" s="420"/>
      <c r="BQ6" s="420"/>
      <c r="BR6" s="420"/>
      <c r="BS6" s="420"/>
      <c r="BT6" s="420"/>
      <c r="BU6" s="421"/>
      <c r="BV6" s="419">
        <v>142396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85.2</v>
      </c>
      <c r="CU6" s="563"/>
      <c r="CV6" s="563"/>
      <c r="CW6" s="563"/>
      <c r="CX6" s="563"/>
      <c r="CY6" s="563"/>
      <c r="CZ6" s="563"/>
      <c r="DA6" s="564"/>
      <c r="DB6" s="562">
        <v>84.4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7367</v>
      </c>
      <c r="BO7" s="420"/>
      <c r="BP7" s="420"/>
      <c r="BQ7" s="420"/>
      <c r="BR7" s="420"/>
      <c r="BS7" s="420"/>
      <c r="BT7" s="420"/>
      <c r="BU7" s="421"/>
      <c r="BV7" s="419">
        <v>14325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4247699</v>
      </c>
      <c r="CU7" s="420"/>
      <c r="CV7" s="420"/>
      <c r="CW7" s="420"/>
      <c r="CX7" s="420"/>
      <c r="CY7" s="420"/>
      <c r="CZ7" s="420"/>
      <c r="DA7" s="421"/>
      <c r="DB7" s="419">
        <v>4270410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120702</v>
      </c>
      <c r="BO8" s="420"/>
      <c r="BP8" s="420"/>
      <c r="BQ8" s="420"/>
      <c r="BR8" s="420"/>
      <c r="BS8" s="420"/>
      <c r="BT8" s="420"/>
      <c r="BU8" s="421"/>
      <c r="BV8" s="419">
        <v>128071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6618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-7369</v>
      </c>
      <c r="BO9" s="420"/>
      <c r="BP9" s="420"/>
      <c r="BQ9" s="420"/>
      <c r="BR9" s="420"/>
      <c r="BS9" s="420"/>
      <c r="BT9" s="420"/>
      <c r="BU9" s="421"/>
      <c r="BV9" s="419">
        <v>-3848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7358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184734</v>
      </c>
      <c r="BO10" s="420"/>
      <c r="BP10" s="420"/>
      <c r="BQ10" s="420"/>
      <c r="BR10" s="420"/>
      <c r="BS10" s="420"/>
      <c r="BT10" s="420"/>
      <c r="BU10" s="421"/>
      <c r="BV10" s="419">
        <v>265426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6190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269940</v>
      </c>
      <c r="BO12" s="420"/>
      <c r="BP12" s="420"/>
      <c r="BQ12" s="420"/>
      <c r="BR12" s="420"/>
      <c r="BS12" s="420"/>
      <c r="BT12" s="420"/>
      <c r="BU12" s="421"/>
      <c r="BV12" s="419">
        <v>270832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6118</v>
      </c>
      <c r="S13" s="507"/>
      <c r="T13" s="507"/>
      <c r="U13" s="507"/>
      <c r="V13" s="508"/>
      <c r="W13" s="509" t="s">
        <v>131</v>
      </c>
      <c r="X13" s="405"/>
      <c r="Y13" s="405"/>
      <c r="Z13" s="405"/>
      <c r="AA13" s="405"/>
      <c r="AB13" s="406"/>
      <c r="AC13" s="372">
        <v>851</v>
      </c>
      <c r="AD13" s="373"/>
      <c r="AE13" s="373"/>
      <c r="AF13" s="373"/>
      <c r="AG13" s="374"/>
      <c r="AH13" s="372">
        <v>1015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-92575</v>
      </c>
      <c r="BO13" s="420"/>
      <c r="BP13" s="420"/>
      <c r="BQ13" s="420"/>
      <c r="BR13" s="420"/>
      <c r="BS13" s="420"/>
      <c r="BT13" s="420"/>
      <c r="BU13" s="421"/>
      <c r="BV13" s="419">
        <v>-9254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6375</v>
      </c>
      <c r="S14" s="507"/>
      <c r="T14" s="507"/>
      <c r="U14" s="507"/>
      <c r="V14" s="508"/>
      <c r="W14" s="510"/>
      <c r="X14" s="408"/>
      <c r="Y14" s="408"/>
      <c r="Z14" s="408"/>
      <c r="AA14" s="408"/>
      <c r="AB14" s="409"/>
      <c r="AC14" s="499">
        <v>25.3</v>
      </c>
      <c r="AD14" s="500"/>
      <c r="AE14" s="500"/>
      <c r="AF14" s="500"/>
      <c r="AG14" s="501"/>
      <c r="AH14" s="499">
        <v>26.9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23.9</v>
      </c>
      <c r="CU14" s="517"/>
      <c r="CV14" s="517"/>
      <c r="CW14" s="517"/>
      <c r="CX14" s="517"/>
      <c r="CY14" s="517"/>
      <c r="CZ14" s="517"/>
      <c r="DA14" s="518"/>
      <c r="DB14" s="516">
        <v>26.1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6307</v>
      </c>
      <c r="S15" s="507"/>
      <c r="T15" s="507"/>
      <c r="U15" s="507"/>
      <c r="V15" s="508"/>
      <c r="W15" s="509" t="s">
        <v>137</v>
      </c>
      <c r="X15" s="405"/>
      <c r="Y15" s="405"/>
      <c r="Z15" s="405"/>
      <c r="AA15" s="405"/>
      <c r="AB15" s="406"/>
      <c r="AC15" s="372">
        <v>589</v>
      </c>
      <c r="AD15" s="373"/>
      <c r="AE15" s="373"/>
      <c r="AF15" s="373"/>
      <c r="AG15" s="374"/>
      <c r="AH15" s="372">
        <v>673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1045024</v>
      </c>
      <c r="BO15" s="449"/>
      <c r="BP15" s="449"/>
      <c r="BQ15" s="449"/>
      <c r="BR15" s="449"/>
      <c r="BS15" s="449"/>
      <c r="BT15" s="449"/>
      <c r="BU15" s="450"/>
      <c r="BV15" s="448">
        <v>1042848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17.5</v>
      </c>
      <c r="AD16" s="500"/>
      <c r="AE16" s="500"/>
      <c r="AF16" s="500"/>
      <c r="AG16" s="501"/>
      <c r="AH16" s="499">
        <v>17.899999999999999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3982301</v>
      </c>
      <c r="BO16" s="420"/>
      <c r="BP16" s="420"/>
      <c r="BQ16" s="420"/>
      <c r="BR16" s="420"/>
      <c r="BS16" s="420"/>
      <c r="BT16" s="420"/>
      <c r="BU16" s="421"/>
      <c r="BV16" s="419">
        <v>3963160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1920</v>
      </c>
      <c r="AD17" s="373"/>
      <c r="AE17" s="373"/>
      <c r="AF17" s="373"/>
      <c r="AG17" s="374"/>
      <c r="AH17" s="372">
        <v>2082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1290338</v>
      </c>
      <c r="BO17" s="420"/>
      <c r="BP17" s="420"/>
      <c r="BQ17" s="420"/>
      <c r="BR17" s="420"/>
      <c r="BS17" s="420"/>
      <c r="BT17" s="420"/>
      <c r="BU17" s="421"/>
      <c r="BV17" s="419">
        <v>1288825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391.91</v>
      </c>
      <c r="M18" s="472"/>
      <c r="N18" s="472"/>
      <c r="O18" s="472"/>
      <c r="P18" s="472"/>
      <c r="Q18" s="472"/>
      <c r="R18" s="473"/>
      <c r="S18" s="473"/>
      <c r="T18" s="473"/>
      <c r="U18" s="473"/>
      <c r="V18" s="474"/>
      <c r="W18" s="490"/>
      <c r="X18" s="491"/>
      <c r="Y18" s="491"/>
      <c r="Z18" s="491"/>
      <c r="AA18" s="491"/>
      <c r="AB18" s="515"/>
      <c r="AC18" s="389">
        <v>57.1</v>
      </c>
      <c r="AD18" s="390"/>
      <c r="AE18" s="390"/>
      <c r="AF18" s="390"/>
      <c r="AG18" s="475"/>
      <c r="AH18" s="389">
        <v>55.2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3626795</v>
      </c>
      <c r="BO18" s="420"/>
      <c r="BP18" s="420"/>
      <c r="BQ18" s="420"/>
      <c r="BR18" s="420"/>
      <c r="BS18" s="420"/>
      <c r="BT18" s="420"/>
      <c r="BU18" s="421"/>
      <c r="BV18" s="419">
        <v>3599983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5260226</v>
      </c>
      <c r="BO19" s="420"/>
      <c r="BP19" s="420"/>
      <c r="BQ19" s="420"/>
      <c r="BR19" s="420"/>
      <c r="BS19" s="420"/>
      <c r="BT19" s="420"/>
      <c r="BU19" s="421"/>
      <c r="BV19" s="419">
        <v>5411686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6828384</v>
      </c>
      <c r="BO22" s="449"/>
      <c r="BP22" s="449"/>
      <c r="BQ22" s="449"/>
      <c r="BR22" s="449"/>
      <c r="BS22" s="449"/>
      <c r="BT22" s="449"/>
      <c r="BU22" s="450"/>
      <c r="BV22" s="448">
        <v>7053975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6399317</v>
      </c>
      <c r="BO23" s="420"/>
      <c r="BP23" s="420"/>
      <c r="BQ23" s="420"/>
      <c r="BR23" s="420"/>
      <c r="BS23" s="420"/>
      <c r="BT23" s="420"/>
      <c r="BU23" s="421"/>
      <c r="BV23" s="419">
        <v>6681001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7470</v>
      </c>
      <c r="R24" s="373"/>
      <c r="S24" s="373"/>
      <c r="T24" s="373"/>
      <c r="U24" s="373"/>
      <c r="V24" s="374"/>
      <c r="W24" s="462"/>
      <c r="X24" s="399"/>
      <c r="Y24" s="400"/>
      <c r="Z24" s="375" t="s">
        <v>162</v>
      </c>
      <c r="AA24" s="376"/>
      <c r="AB24" s="376"/>
      <c r="AC24" s="376"/>
      <c r="AD24" s="376"/>
      <c r="AE24" s="376"/>
      <c r="AF24" s="376"/>
      <c r="AG24" s="377"/>
      <c r="AH24" s="372">
        <v>133</v>
      </c>
      <c r="AI24" s="373"/>
      <c r="AJ24" s="373"/>
      <c r="AK24" s="373"/>
      <c r="AL24" s="374"/>
      <c r="AM24" s="372">
        <v>382375</v>
      </c>
      <c r="AN24" s="373"/>
      <c r="AO24" s="373"/>
      <c r="AP24" s="373"/>
      <c r="AQ24" s="373"/>
      <c r="AR24" s="374"/>
      <c r="AS24" s="372">
        <v>2875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4794492</v>
      </c>
      <c r="BO24" s="420"/>
      <c r="BP24" s="420"/>
      <c r="BQ24" s="420"/>
      <c r="BR24" s="420"/>
      <c r="BS24" s="420"/>
      <c r="BT24" s="420"/>
      <c r="BU24" s="421"/>
      <c r="BV24" s="419">
        <v>4800812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926906</v>
      </c>
      <c r="BO25" s="449"/>
      <c r="BP25" s="449"/>
      <c r="BQ25" s="449"/>
      <c r="BR25" s="449"/>
      <c r="BS25" s="449"/>
      <c r="BT25" s="449"/>
      <c r="BU25" s="450"/>
      <c r="BV25" s="448">
        <v>567373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5620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44430</v>
      </c>
      <c r="AN26" s="373"/>
      <c r="AO26" s="373"/>
      <c r="AP26" s="373"/>
      <c r="AQ26" s="373"/>
      <c r="AR26" s="374"/>
      <c r="AS26" s="372">
        <v>2962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2920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210370</v>
      </c>
      <c r="BO27" s="454"/>
      <c r="BP27" s="454"/>
      <c r="BQ27" s="454"/>
      <c r="BR27" s="454"/>
      <c r="BS27" s="454"/>
      <c r="BT27" s="454"/>
      <c r="BU27" s="455"/>
      <c r="BV27" s="453">
        <v>210369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965534</v>
      </c>
      <c r="BO28" s="449"/>
      <c r="BP28" s="449"/>
      <c r="BQ28" s="449"/>
      <c r="BR28" s="449"/>
      <c r="BS28" s="449"/>
      <c r="BT28" s="449"/>
      <c r="BU28" s="450"/>
      <c r="BV28" s="448">
        <v>1050740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1850</v>
      </c>
      <c r="R29" s="373"/>
      <c r="S29" s="373"/>
      <c r="T29" s="373"/>
      <c r="U29" s="373"/>
      <c r="V29" s="374"/>
      <c r="W29" s="463"/>
      <c r="X29" s="464"/>
      <c r="Y29" s="465"/>
      <c r="Z29" s="375" t="s">
        <v>178</v>
      </c>
      <c r="AA29" s="376"/>
      <c r="AB29" s="376"/>
      <c r="AC29" s="376"/>
      <c r="AD29" s="376"/>
      <c r="AE29" s="376"/>
      <c r="AF29" s="376"/>
      <c r="AG29" s="377"/>
      <c r="AH29" s="372">
        <v>135</v>
      </c>
      <c r="AI29" s="373"/>
      <c r="AJ29" s="373"/>
      <c r="AK29" s="373"/>
      <c r="AL29" s="374"/>
      <c r="AM29" s="372">
        <v>386731</v>
      </c>
      <c r="AN29" s="373"/>
      <c r="AO29" s="373"/>
      <c r="AP29" s="373"/>
      <c r="AQ29" s="373"/>
      <c r="AR29" s="374"/>
      <c r="AS29" s="372">
        <v>2865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379568</v>
      </c>
      <c r="BO29" s="420"/>
      <c r="BP29" s="420"/>
      <c r="BQ29" s="420"/>
      <c r="BR29" s="420"/>
      <c r="BS29" s="420"/>
      <c r="BT29" s="420"/>
      <c r="BU29" s="421"/>
      <c r="BV29" s="419">
        <v>408271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1339769</v>
      </c>
      <c r="BO30" s="454"/>
      <c r="BP30" s="454"/>
      <c r="BQ30" s="454"/>
      <c r="BR30" s="454"/>
      <c r="BS30" s="454"/>
      <c r="BT30" s="454"/>
      <c r="BU30" s="455"/>
      <c r="BV30" s="453">
        <v>1339733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とかち広域消防事務組合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本別システム総合研究所</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国民健康保険病院事業会計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公共下水道特別会計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十勝圏複合事務組合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本別町土地開発公社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Ie/xSFWHxMEsIW6QjMXXXR+ovTX2dR5CNeeJIYElKJuA6Qo3HsOw+G8CfOtxKYf63MJG2CcqspZbwvXNJjAbA==" saltValue="3fkVP4V9mCJ5SHBXsJlc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939252</v>
      </c>
      <c r="S5" s="677"/>
      <c r="T5" s="677"/>
      <c r="U5" s="677"/>
      <c r="V5" s="677"/>
      <c r="W5" s="677"/>
      <c r="X5" s="677"/>
      <c r="Y5" s="702"/>
      <c r="Z5" s="715">
        <v>12.4</v>
      </c>
      <c r="AA5" s="715"/>
      <c r="AB5" s="715"/>
      <c r="AC5" s="715"/>
      <c r="AD5" s="716">
        <v>939252</v>
      </c>
      <c r="AE5" s="716"/>
      <c r="AF5" s="716"/>
      <c r="AG5" s="716"/>
      <c r="AH5" s="716"/>
      <c r="AI5" s="716"/>
      <c r="AJ5" s="716"/>
      <c r="AK5" s="716"/>
      <c r="AL5" s="703">
        <v>22.1</v>
      </c>
      <c r="AM5" s="685"/>
      <c r="AN5" s="685"/>
      <c r="AO5" s="704"/>
      <c r="AP5" s="679" t="s">
        <v>217</v>
      </c>
      <c r="AQ5" s="680"/>
      <c r="AR5" s="680"/>
      <c r="AS5" s="680"/>
      <c r="AT5" s="680"/>
      <c r="AU5" s="680"/>
      <c r="AV5" s="680"/>
      <c r="AW5" s="680"/>
      <c r="AX5" s="680"/>
      <c r="AY5" s="680"/>
      <c r="AZ5" s="680"/>
      <c r="BA5" s="680"/>
      <c r="BB5" s="680"/>
      <c r="BC5" s="680"/>
      <c r="BD5" s="680"/>
      <c r="BE5" s="680"/>
      <c r="BF5" s="681"/>
      <c r="BG5" s="621">
        <v>939252</v>
      </c>
      <c r="BH5" s="622"/>
      <c r="BI5" s="622"/>
      <c r="BJ5" s="622"/>
      <c r="BK5" s="622"/>
      <c r="BL5" s="622"/>
      <c r="BM5" s="622"/>
      <c r="BN5" s="623"/>
      <c r="BO5" s="659">
        <v>100</v>
      </c>
      <c r="BP5" s="659"/>
      <c r="BQ5" s="659"/>
      <c r="BR5" s="659"/>
      <c r="BS5" s="660">
        <v>13461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155692</v>
      </c>
      <c r="S6" s="622"/>
      <c r="T6" s="622"/>
      <c r="U6" s="622"/>
      <c r="V6" s="622"/>
      <c r="W6" s="622"/>
      <c r="X6" s="622"/>
      <c r="Y6" s="623"/>
      <c r="Z6" s="659">
        <v>2.1</v>
      </c>
      <c r="AA6" s="659"/>
      <c r="AB6" s="659"/>
      <c r="AC6" s="659"/>
      <c r="AD6" s="660">
        <v>155692</v>
      </c>
      <c r="AE6" s="660"/>
      <c r="AF6" s="660"/>
      <c r="AG6" s="660"/>
      <c r="AH6" s="660"/>
      <c r="AI6" s="660"/>
      <c r="AJ6" s="660"/>
      <c r="AK6" s="660"/>
      <c r="AL6" s="624">
        <v>3.7</v>
      </c>
      <c r="AM6" s="625"/>
      <c r="AN6" s="625"/>
      <c r="AO6" s="661"/>
      <c r="AP6" s="618" t="s">
        <v>222</v>
      </c>
      <c r="AQ6" s="619"/>
      <c r="AR6" s="619"/>
      <c r="AS6" s="619"/>
      <c r="AT6" s="619"/>
      <c r="AU6" s="619"/>
      <c r="AV6" s="619"/>
      <c r="AW6" s="619"/>
      <c r="AX6" s="619"/>
      <c r="AY6" s="619"/>
      <c r="AZ6" s="619"/>
      <c r="BA6" s="619"/>
      <c r="BB6" s="619"/>
      <c r="BC6" s="619"/>
      <c r="BD6" s="619"/>
      <c r="BE6" s="619"/>
      <c r="BF6" s="620"/>
      <c r="BG6" s="621">
        <v>939252</v>
      </c>
      <c r="BH6" s="622"/>
      <c r="BI6" s="622"/>
      <c r="BJ6" s="622"/>
      <c r="BK6" s="622"/>
      <c r="BL6" s="622"/>
      <c r="BM6" s="622"/>
      <c r="BN6" s="623"/>
      <c r="BO6" s="659">
        <v>100</v>
      </c>
      <c r="BP6" s="659"/>
      <c r="BQ6" s="659"/>
      <c r="BR6" s="659"/>
      <c r="BS6" s="660">
        <v>13461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79270</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79270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327</v>
      </c>
      <c r="S7" s="622"/>
      <c r="T7" s="622"/>
      <c r="U7" s="622"/>
      <c r="V7" s="622"/>
      <c r="W7" s="622"/>
      <c r="X7" s="622"/>
      <c r="Y7" s="623"/>
      <c r="Z7" s="659">
        <v>0</v>
      </c>
      <c r="AA7" s="659"/>
      <c r="AB7" s="659"/>
      <c r="AC7" s="659"/>
      <c r="AD7" s="660">
        <v>327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410717</v>
      </c>
      <c r="BH7" s="622"/>
      <c r="BI7" s="622"/>
      <c r="BJ7" s="622"/>
      <c r="BK7" s="622"/>
      <c r="BL7" s="622"/>
      <c r="BM7" s="622"/>
      <c r="BN7" s="623"/>
      <c r="BO7" s="659">
        <v>43.7</v>
      </c>
      <c r="BP7" s="659"/>
      <c r="BQ7" s="659"/>
      <c r="BR7" s="659"/>
      <c r="BS7" s="660">
        <v>13461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1140906</v>
      </c>
      <c r="CS7" s="622"/>
      <c r="CT7" s="622"/>
      <c r="CU7" s="622"/>
      <c r="CV7" s="622"/>
      <c r="CW7" s="622"/>
      <c r="CX7" s="622"/>
      <c r="CY7" s="623"/>
      <c r="CZ7" s="659">
        <v>15.3</v>
      </c>
      <c r="DA7" s="659"/>
      <c r="DB7" s="659"/>
      <c r="DC7" s="659"/>
      <c r="DD7" s="627">
        <v>31939</v>
      </c>
      <c r="DE7" s="622"/>
      <c r="DF7" s="622"/>
      <c r="DG7" s="622"/>
      <c r="DH7" s="622"/>
      <c r="DI7" s="622"/>
      <c r="DJ7" s="622"/>
      <c r="DK7" s="622"/>
      <c r="DL7" s="622"/>
      <c r="DM7" s="622"/>
      <c r="DN7" s="622"/>
      <c r="DO7" s="622"/>
      <c r="DP7" s="623"/>
      <c r="DQ7" s="627">
        <v>907116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3039</v>
      </c>
      <c r="S8" s="622"/>
      <c r="T8" s="622"/>
      <c r="U8" s="622"/>
      <c r="V8" s="622"/>
      <c r="W8" s="622"/>
      <c r="X8" s="622"/>
      <c r="Y8" s="623"/>
      <c r="Z8" s="659">
        <v>0</v>
      </c>
      <c r="AA8" s="659"/>
      <c r="AB8" s="659"/>
      <c r="AC8" s="659"/>
      <c r="AD8" s="660">
        <v>3039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11673</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1587810</v>
      </c>
      <c r="CS8" s="622"/>
      <c r="CT8" s="622"/>
      <c r="CU8" s="622"/>
      <c r="CV8" s="622"/>
      <c r="CW8" s="622"/>
      <c r="CX8" s="622"/>
      <c r="CY8" s="623"/>
      <c r="CZ8" s="659">
        <v>21.3</v>
      </c>
      <c r="DA8" s="659"/>
      <c r="DB8" s="659"/>
      <c r="DC8" s="659"/>
      <c r="DD8" s="627">
        <v>59564</v>
      </c>
      <c r="DE8" s="622"/>
      <c r="DF8" s="622"/>
      <c r="DG8" s="622"/>
      <c r="DH8" s="622"/>
      <c r="DI8" s="622"/>
      <c r="DJ8" s="622"/>
      <c r="DK8" s="622"/>
      <c r="DL8" s="622"/>
      <c r="DM8" s="622"/>
      <c r="DN8" s="622"/>
      <c r="DO8" s="622"/>
      <c r="DP8" s="623"/>
      <c r="DQ8" s="627">
        <v>1033735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3499</v>
      </c>
      <c r="S9" s="622"/>
      <c r="T9" s="622"/>
      <c r="U9" s="622"/>
      <c r="V9" s="622"/>
      <c r="W9" s="622"/>
      <c r="X9" s="622"/>
      <c r="Y9" s="623"/>
      <c r="Z9" s="659">
        <v>0</v>
      </c>
      <c r="AA9" s="659"/>
      <c r="AB9" s="659"/>
      <c r="AC9" s="659"/>
      <c r="AD9" s="660">
        <v>3499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338453</v>
      </c>
      <c r="BH9" s="622"/>
      <c r="BI9" s="622"/>
      <c r="BJ9" s="622"/>
      <c r="BK9" s="622"/>
      <c r="BL9" s="622"/>
      <c r="BM9" s="622"/>
      <c r="BN9" s="623"/>
      <c r="BO9" s="659">
        <v>36</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853287</v>
      </c>
      <c r="CS9" s="622"/>
      <c r="CT9" s="622"/>
      <c r="CU9" s="622"/>
      <c r="CV9" s="622"/>
      <c r="CW9" s="622"/>
      <c r="CX9" s="622"/>
      <c r="CY9" s="623"/>
      <c r="CZ9" s="659">
        <v>11.4</v>
      </c>
      <c r="DA9" s="659"/>
      <c r="DB9" s="659"/>
      <c r="DC9" s="659"/>
      <c r="DD9" s="627">
        <v>4001</v>
      </c>
      <c r="DE9" s="622"/>
      <c r="DF9" s="622"/>
      <c r="DG9" s="622"/>
      <c r="DH9" s="622"/>
      <c r="DI9" s="622"/>
      <c r="DJ9" s="622"/>
      <c r="DK9" s="622"/>
      <c r="DL9" s="622"/>
      <c r="DM9" s="622"/>
      <c r="DN9" s="622"/>
      <c r="DO9" s="622"/>
      <c r="DP9" s="623"/>
      <c r="DQ9" s="627">
        <v>739340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31535</v>
      </c>
      <c r="BH10" s="622"/>
      <c r="BI10" s="622"/>
      <c r="BJ10" s="622"/>
      <c r="BK10" s="622"/>
      <c r="BL10" s="622"/>
      <c r="BM10" s="622"/>
      <c r="BN10" s="623"/>
      <c r="BO10" s="659">
        <v>3.4</v>
      </c>
      <c r="BP10" s="659"/>
      <c r="BQ10" s="659"/>
      <c r="BR10" s="659"/>
      <c r="BS10" s="660">
        <v>5254</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20725</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13111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176909</v>
      </c>
      <c r="S11" s="622"/>
      <c r="T11" s="622"/>
      <c r="U11" s="622"/>
      <c r="V11" s="622"/>
      <c r="W11" s="622"/>
      <c r="X11" s="622"/>
      <c r="Y11" s="623"/>
      <c r="Z11" s="624">
        <v>2.2999999999999998</v>
      </c>
      <c r="AA11" s="625"/>
      <c r="AB11" s="625"/>
      <c r="AC11" s="626"/>
      <c r="AD11" s="627">
        <v>176909</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29056</v>
      </c>
      <c r="BH11" s="622"/>
      <c r="BI11" s="622"/>
      <c r="BJ11" s="622"/>
      <c r="BK11" s="622"/>
      <c r="BL11" s="622"/>
      <c r="BM11" s="622"/>
      <c r="BN11" s="623"/>
      <c r="BO11" s="659">
        <v>3.1</v>
      </c>
      <c r="BP11" s="659"/>
      <c r="BQ11" s="659"/>
      <c r="BR11" s="659"/>
      <c r="BS11" s="660">
        <v>8207</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757263</v>
      </c>
      <c r="CS11" s="622"/>
      <c r="CT11" s="622"/>
      <c r="CU11" s="622"/>
      <c r="CV11" s="622"/>
      <c r="CW11" s="622"/>
      <c r="CX11" s="622"/>
      <c r="CY11" s="623"/>
      <c r="CZ11" s="659">
        <v>10.199999999999999</v>
      </c>
      <c r="DA11" s="659"/>
      <c r="DB11" s="659"/>
      <c r="DC11" s="659"/>
      <c r="DD11" s="627">
        <v>342331</v>
      </c>
      <c r="DE11" s="622"/>
      <c r="DF11" s="622"/>
      <c r="DG11" s="622"/>
      <c r="DH11" s="622"/>
      <c r="DI11" s="622"/>
      <c r="DJ11" s="622"/>
      <c r="DK11" s="622"/>
      <c r="DL11" s="622"/>
      <c r="DM11" s="622"/>
      <c r="DN11" s="622"/>
      <c r="DO11" s="622"/>
      <c r="DP11" s="623"/>
      <c r="DQ11" s="627">
        <v>208005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445486</v>
      </c>
      <c r="BH12" s="622"/>
      <c r="BI12" s="622"/>
      <c r="BJ12" s="622"/>
      <c r="BK12" s="622"/>
      <c r="BL12" s="622"/>
      <c r="BM12" s="622"/>
      <c r="BN12" s="623"/>
      <c r="BO12" s="659">
        <v>47.4</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302038</v>
      </c>
      <c r="CS12" s="622"/>
      <c r="CT12" s="622"/>
      <c r="CU12" s="622"/>
      <c r="CV12" s="622"/>
      <c r="CW12" s="622"/>
      <c r="CX12" s="622"/>
      <c r="CY12" s="623"/>
      <c r="CZ12" s="659">
        <v>4.0999999999999996</v>
      </c>
      <c r="DA12" s="659"/>
      <c r="DB12" s="659"/>
      <c r="DC12" s="659"/>
      <c r="DD12" s="627" t="s">
        <v>122</v>
      </c>
      <c r="DE12" s="622"/>
      <c r="DF12" s="622"/>
      <c r="DG12" s="622"/>
      <c r="DH12" s="622"/>
      <c r="DI12" s="622"/>
      <c r="DJ12" s="622"/>
      <c r="DK12" s="622"/>
      <c r="DL12" s="622"/>
      <c r="DM12" s="622"/>
      <c r="DN12" s="622"/>
      <c r="DO12" s="622"/>
      <c r="DP12" s="623"/>
      <c r="DQ12" s="627">
        <v>163515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441822</v>
      </c>
      <c r="BH13" s="622"/>
      <c r="BI13" s="622"/>
      <c r="BJ13" s="622"/>
      <c r="BK13" s="622"/>
      <c r="BL13" s="622"/>
      <c r="BM13" s="622"/>
      <c r="BN13" s="623"/>
      <c r="BO13" s="659">
        <v>47</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957298</v>
      </c>
      <c r="CS13" s="622"/>
      <c r="CT13" s="622"/>
      <c r="CU13" s="622"/>
      <c r="CV13" s="622"/>
      <c r="CW13" s="622"/>
      <c r="CX13" s="622"/>
      <c r="CY13" s="623"/>
      <c r="CZ13" s="659">
        <v>12.8</v>
      </c>
      <c r="DA13" s="659"/>
      <c r="DB13" s="659"/>
      <c r="DC13" s="659"/>
      <c r="DD13" s="627">
        <v>457504</v>
      </c>
      <c r="DE13" s="622"/>
      <c r="DF13" s="622"/>
      <c r="DG13" s="622"/>
      <c r="DH13" s="622"/>
      <c r="DI13" s="622"/>
      <c r="DJ13" s="622"/>
      <c r="DK13" s="622"/>
      <c r="DL13" s="622"/>
      <c r="DM13" s="622"/>
      <c r="DN13" s="622"/>
      <c r="DO13" s="622"/>
      <c r="DP13" s="623"/>
      <c r="DQ13" s="627">
        <v>505943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1206</v>
      </c>
      <c r="S14" s="622"/>
      <c r="T14" s="622"/>
      <c r="U14" s="622"/>
      <c r="V14" s="622"/>
      <c r="W14" s="622"/>
      <c r="X14" s="622"/>
      <c r="Y14" s="623"/>
      <c r="Z14" s="659">
        <v>0</v>
      </c>
      <c r="AA14" s="659"/>
      <c r="AB14" s="659"/>
      <c r="AC14" s="659"/>
      <c r="AD14" s="660">
        <v>1206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23477</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295803</v>
      </c>
      <c r="CS14" s="622"/>
      <c r="CT14" s="622"/>
      <c r="CU14" s="622"/>
      <c r="CV14" s="622"/>
      <c r="CW14" s="622"/>
      <c r="CX14" s="622"/>
      <c r="CY14" s="623"/>
      <c r="CZ14" s="659">
        <v>4</v>
      </c>
      <c r="DA14" s="659"/>
      <c r="DB14" s="659"/>
      <c r="DC14" s="659"/>
      <c r="DD14" s="627">
        <v>22957</v>
      </c>
      <c r="DE14" s="622"/>
      <c r="DF14" s="622"/>
      <c r="DG14" s="622"/>
      <c r="DH14" s="622"/>
      <c r="DI14" s="622"/>
      <c r="DJ14" s="622"/>
      <c r="DK14" s="622"/>
      <c r="DL14" s="622"/>
      <c r="DM14" s="622"/>
      <c r="DN14" s="622"/>
      <c r="DO14" s="622"/>
      <c r="DP14" s="623"/>
      <c r="DQ14" s="627">
        <v>270411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59572</v>
      </c>
      <c r="BH15" s="622"/>
      <c r="BI15" s="622"/>
      <c r="BJ15" s="622"/>
      <c r="BK15" s="622"/>
      <c r="BL15" s="622"/>
      <c r="BM15" s="622"/>
      <c r="BN15" s="623"/>
      <c r="BO15" s="659">
        <v>6.3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718148</v>
      </c>
      <c r="CS15" s="622"/>
      <c r="CT15" s="622"/>
      <c r="CU15" s="622"/>
      <c r="CV15" s="622"/>
      <c r="CW15" s="622"/>
      <c r="CX15" s="622"/>
      <c r="CY15" s="623"/>
      <c r="CZ15" s="659">
        <v>9.6</v>
      </c>
      <c r="DA15" s="659"/>
      <c r="DB15" s="659"/>
      <c r="DC15" s="659"/>
      <c r="DD15" s="627">
        <v>51528</v>
      </c>
      <c r="DE15" s="622"/>
      <c r="DF15" s="622"/>
      <c r="DG15" s="622"/>
      <c r="DH15" s="622"/>
      <c r="DI15" s="622"/>
      <c r="DJ15" s="622"/>
      <c r="DK15" s="622"/>
      <c r="DL15" s="622"/>
      <c r="DM15" s="622"/>
      <c r="DN15" s="622"/>
      <c r="DO15" s="622"/>
      <c r="DP15" s="623"/>
      <c r="DQ15" s="627">
        <v>515208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14521</v>
      </c>
      <c r="S16" s="622"/>
      <c r="T16" s="622"/>
      <c r="U16" s="622"/>
      <c r="V16" s="622"/>
      <c r="W16" s="622"/>
      <c r="X16" s="622"/>
      <c r="Y16" s="623"/>
      <c r="Z16" s="659">
        <v>0.2</v>
      </c>
      <c r="AA16" s="659"/>
      <c r="AB16" s="659"/>
      <c r="AC16" s="659"/>
      <c r="AD16" s="660">
        <v>14521</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13423</v>
      </c>
      <c r="S17" s="622"/>
      <c r="T17" s="622"/>
      <c r="U17" s="622"/>
      <c r="V17" s="622"/>
      <c r="W17" s="622"/>
      <c r="X17" s="622"/>
      <c r="Y17" s="623"/>
      <c r="Z17" s="659">
        <v>0.2</v>
      </c>
      <c r="AA17" s="659"/>
      <c r="AB17" s="659"/>
      <c r="AC17" s="659"/>
      <c r="AD17" s="660">
        <v>13423</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741890</v>
      </c>
      <c r="CS17" s="622"/>
      <c r="CT17" s="622"/>
      <c r="CU17" s="622"/>
      <c r="CV17" s="622"/>
      <c r="CW17" s="622"/>
      <c r="CX17" s="622"/>
      <c r="CY17" s="623"/>
      <c r="CZ17" s="659">
        <v>10</v>
      </c>
      <c r="DA17" s="659"/>
      <c r="DB17" s="659"/>
      <c r="DC17" s="659"/>
      <c r="DD17" s="627" t="s">
        <v>122</v>
      </c>
      <c r="DE17" s="622"/>
      <c r="DF17" s="622"/>
      <c r="DG17" s="622"/>
      <c r="DH17" s="622"/>
      <c r="DI17" s="622"/>
      <c r="DJ17" s="622"/>
      <c r="DK17" s="622"/>
      <c r="DL17" s="622"/>
      <c r="DM17" s="622"/>
      <c r="DN17" s="622"/>
      <c r="DO17" s="622"/>
      <c r="DP17" s="623"/>
      <c r="DQ17" s="627">
        <v>696503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2664</v>
      </c>
      <c r="S18" s="622"/>
      <c r="T18" s="622"/>
      <c r="U18" s="622"/>
      <c r="V18" s="622"/>
      <c r="W18" s="622"/>
      <c r="X18" s="622"/>
      <c r="Y18" s="623"/>
      <c r="Z18" s="659">
        <v>0</v>
      </c>
      <c r="AA18" s="659"/>
      <c r="AB18" s="659"/>
      <c r="AC18" s="659"/>
      <c r="AD18" s="660">
        <v>2664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2013</v>
      </c>
      <c r="S19" s="622"/>
      <c r="T19" s="622"/>
      <c r="U19" s="622"/>
      <c r="V19" s="622"/>
      <c r="W19" s="622"/>
      <c r="X19" s="622"/>
      <c r="Y19" s="623"/>
      <c r="Z19" s="659">
        <v>0</v>
      </c>
      <c r="AA19" s="659"/>
      <c r="AB19" s="659"/>
      <c r="AC19" s="659"/>
      <c r="AD19" s="660">
        <v>2013</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651</v>
      </c>
      <c r="S20" s="622"/>
      <c r="T20" s="622"/>
      <c r="U20" s="622"/>
      <c r="V20" s="622"/>
      <c r="W20" s="622"/>
      <c r="X20" s="622"/>
      <c r="Y20" s="623"/>
      <c r="Z20" s="659">
        <v>0</v>
      </c>
      <c r="AA20" s="659"/>
      <c r="AB20" s="659"/>
      <c r="AC20" s="659"/>
      <c r="AD20" s="660">
        <v>651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7454438</v>
      </c>
      <c r="CS20" s="622"/>
      <c r="CT20" s="622"/>
      <c r="CU20" s="622"/>
      <c r="CV20" s="622"/>
      <c r="CW20" s="622"/>
      <c r="CX20" s="622"/>
      <c r="CY20" s="623"/>
      <c r="CZ20" s="659">
        <v>100</v>
      </c>
      <c r="DA20" s="659"/>
      <c r="DB20" s="659"/>
      <c r="DC20" s="659"/>
      <c r="DD20" s="627">
        <v>969824</v>
      </c>
      <c r="DE20" s="622"/>
      <c r="DF20" s="622"/>
      <c r="DG20" s="622"/>
      <c r="DH20" s="622"/>
      <c r="DI20" s="622"/>
      <c r="DJ20" s="622"/>
      <c r="DK20" s="622"/>
      <c r="DL20" s="622"/>
      <c r="DM20" s="622"/>
      <c r="DN20" s="622"/>
      <c r="DO20" s="622"/>
      <c r="DP20" s="623"/>
      <c r="DQ20" s="627">
        <v>5132157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3254049</v>
      </c>
      <c r="S21" s="622"/>
      <c r="T21" s="622"/>
      <c r="U21" s="622"/>
      <c r="V21" s="622"/>
      <c r="W21" s="622"/>
      <c r="X21" s="622"/>
      <c r="Y21" s="623"/>
      <c r="Z21" s="659">
        <v>42.9</v>
      </c>
      <c r="AA21" s="659"/>
      <c r="AB21" s="659"/>
      <c r="AC21" s="659"/>
      <c r="AD21" s="660">
        <v>2937277</v>
      </c>
      <c r="AE21" s="660"/>
      <c r="AF21" s="660"/>
      <c r="AG21" s="660"/>
      <c r="AH21" s="660"/>
      <c r="AI21" s="660"/>
      <c r="AJ21" s="660"/>
      <c r="AK21" s="660"/>
      <c r="AL21" s="624">
        <v>69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2937277</v>
      </c>
      <c r="S22" s="622"/>
      <c r="T22" s="622"/>
      <c r="U22" s="622"/>
      <c r="V22" s="622"/>
      <c r="W22" s="622"/>
      <c r="X22" s="622"/>
      <c r="Y22" s="623"/>
      <c r="Z22" s="659">
        <v>38.700000000000003</v>
      </c>
      <c r="AA22" s="659"/>
      <c r="AB22" s="659"/>
      <c r="AC22" s="659"/>
      <c r="AD22" s="660">
        <v>2937277</v>
      </c>
      <c r="AE22" s="660"/>
      <c r="AF22" s="660"/>
      <c r="AG22" s="660"/>
      <c r="AH22" s="660"/>
      <c r="AI22" s="660"/>
      <c r="AJ22" s="660"/>
      <c r="AK22" s="660"/>
      <c r="AL22" s="624">
        <v>69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316772</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2539558</v>
      </c>
      <c r="CS24" s="677"/>
      <c r="CT24" s="677"/>
      <c r="CU24" s="677"/>
      <c r="CV24" s="677"/>
      <c r="CW24" s="677"/>
      <c r="CX24" s="677"/>
      <c r="CY24" s="702"/>
      <c r="CZ24" s="703">
        <v>34.1</v>
      </c>
      <c r="DA24" s="685"/>
      <c r="DB24" s="685"/>
      <c r="DC24" s="705"/>
      <c r="DD24" s="701">
        <v>1971811</v>
      </c>
      <c r="DE24" s="677"/>
      <c r="DF24" s="677"/>
      <c r="DG24" s="677"/>
      <c r="DH24" s="677"/>
      <c r="DI24" s="677"/>
      <c r="DJ24" s="677"/>
      <c r="DK24" s="702"/>
      <c r="DL24" s="701">
        <v>1910503</v>
      </c>
      <c r="DM24" s="677"/>
      <c r="DN24" s="677"/>
      <c r="DO24" s="677"/>
      <c r="DP24" s="677"/>
      <c r="DQ24" s="677"/>
      <c r="DR24" s="677"/>
      <c r="DS24" s="677"/>
      <c r="DT24" s="677"/>
      <c r="DU24" s="677"/>
      <c r="DV24" s="702"/>
      <c r="DW24" s="703">
        <v>44.7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4564581</v>
      </c>
      <c r="S25" s="622"/>
      <c r="T25" s="622"/>
      <c r="U25" s="622"/>
      <c r="V25" s="622"/>
      <c r="W25" s="622"/>
      <c r="X25" s="622"/>
      <c r="Y25" s="623"/>
      <c r="Z25" s="659">
        <v>60.2</v>
      </c>
      <c r="AA25" s="659"/>
      <c r="AB25" s="659"/>
      <c r="AC25" s="659"/>
      <c r="AD25" s="660">
        <v>4247809</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1255820</v>
      </c>
      <c r="CS25" s="634"/>
      <c r="CT25" s="634"/>
      <c r="CU25" s="634"/>
      <c r="CV25" s="634"/>
      <c r="CW25" s="634"/>
      <c r="CX25" s="634"/>
      <c r="CY25" s="635"/>
      <c r="CZ25" s="624">
        <v>16.8</v>
      </c>
      <c r="DA25" s="636"/>
      <c r="DB25" s="636"/>
      <c r="DC25" s="637"/>
      <c r="DD25" s="627">
        <v>1125970</v>
      </c>
      <c r="DE25" s="634"/>
      <c r="DF25" s="634"/>
      <c r="DG25" s="634"/>
      <c r="DH25" s="634"/>
      <c r="DI25" s="634"/>
      <c r="DJ25" s="634"/>
      <c r="DK25" s="635"/>
      <c r="DL25" s="627">
        <v>1083018</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898</v>
      </c>
      <c r="S26" s="622"/>
      <c r="T26" s="622"/>
      <c r="U26" s="622"/>
      <c r="V26" s="622"/>
      <c r="W26" s="622"/>
      <c r="X26" s="622"/>
      <c r="Y26" s="623"/>
      <c r="Z26" s="659">
        <v>0</v>
      </c>
      <c r="AA26" s="659"/>
      <c r="AB26" s="659"/>
      <c r="AC26" s="659"/>
      <c r="AD26" s="660">
        <v>898</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756268</v>
      </c>
      <c r="CS26" s="622"/>
      <c r="CT26" s="622"/>
      <c r="CU26" s="622"/>
      <c r="CV26" s="622"/>
      <c r="CW26" s="622"/>
      <c r="CX26" s="622"/>
      <c r="CY26" s="623"/>
      <c r="CZ26" s="624">
        <v>10.1</v>
      </c>
      <c r="DA26" s="636"/>
      <c r="DB26" s="636"/>
      <c r="DC26" s="637"/>
      <c r="DD26" s="627">
        <v>650631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44545</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939252</v>
      </c>
      <c r="BH27" s="622"/>
      <c r="BI27" s="622"/>
      <c r="BJ27" s="622"/>
      <c r="BK27" s="622"/>
      <c r="BL27" s="622"/>
      <c r="BM27" s="622"/>
      <c r="BN27" s="623"/>
      <c r="BO27" s="659">
        <v>100</v>
      </c>
      <c r="BP27" s="659"/>
      <c r="BQ27" s="659"/>
      <c r="BR27" s="659"/>
      <c r="BS27" s="660">
        <v>13461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541848</v>
      </c>
      <c r="CS27" s="634"/>
      <c r="CT27" s="634"/>
      <c r="CU27" s="634"/>
      <c r="CV27" s="634"/>
      <c r="CW27" s="634"/>
      <c r="CX27" s="634"/>
      <c r="CY27" s="635"/>
      <c r="CZ27" s="624">
        <v>7.3</v>
      </c>
      <c r="DA27" s="636"/>
      <c r="DB27" s="636"/>
      <c r="DC27" s="637"/>
      <c r="DD27" s="627">
        <v>149338</v>
      </c>
      <c r="DE27" s="634"/>
      <c r="DF27" s="634"/>
      <c r="DG27" s="634"/>
      <c r="DH27" s="634"/>
      <c r="DI27" s="634"/>
      <c r="DJ27" s="634"/>
      <c r="DK27" s="635"/>
      <c r="DL27" s="627">
        <v>130999</v>
      </c>
      <c r="DM27" s="634"/>
      <c r="DN27" s="634"/>
      <c r="DO27" s="634"/>
      <c r="DP27" s="634"/>
      <c r="DQ27" s="634"/>
      <c r="DR27" s="634"/>
      <c r="DS27" s="634"/>
      <c r="DT27" s="634"/>
      <c r="DU27" s="634"/>
      <c r="DV27" s="635"/>
      <c r="DW27" s="624">
        <v>3.1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100415</v>
      </c>
      <c r="S28" s="622"/>
      <c r="T28" s="622"/>
      <c r="U28" s="622"/>
      <c r="V28" s="622"/>
      <c r="W28" s="622"/>
      <c r="X28" s="622"/>
      <c r="Y28" s="623"/>
      <c r="Z28" s="659">
        <v>1.3</v>
      </c>
      <c r="AA28" s="659"/>
      <c r="AB28" s="659"/>
      <c r="AC28" s="659"/>
      <c r="AD28" s="660">
        <v>5853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741890</v>
      </c>
      <c r="CS28" s="622"/>
      <c r="CT28" s="622"/>
      <c r="CU28" s="622"/>
      <c r="CV28" s="622"/>
      <c r="CW28" s="622"/>
      <c r="CX28" s="622"/>
      <c r="CY28" s="623"/>
      <c r="CZ28" s="624">
        <v>10</v>
      </c>
      <c r="DA28" s="636"/>
      <c r="DB28" s="636"/>
      <c r="DC28" s="637"/>
      <c r="DD28" s="627">
        <v>696503</v>
      </c>
      <c r="DE28" s="622"/>
      <c r="DF28" s="622"/>
      <c r="DG28" s="622"/>
      <c r="DH28" s="622"/>
      <c r="DI28" s="622"/>
      <c r="DJ28" s="622"/>
      <c r="DK28" s="623"/>
      <c r="DL28" s="627">
        <v>696486</v>
      </c>
      <c r="DM28" s="622"/>
      <c r="DN28" s="622"/>
      <c r="DO28" s="622"/>
      <c r="DP28" s="622"/>
      <c r="DQ28" s="622"/>
      <c r="DR28" s="622"/>
      <c r="DS28" s="622"/>
      <c r="DT28" s="622"/>
      <c r="DU28" s="622"/>
      <c r="DV28" s="623"/>
      <c r="DW28" s="624">
        <v>16.3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21116</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741789</v>
      </c>
      <c r="CS29" s="634"/>
      <c r="CT29" s="634"/>
      <c r="CU29" s="634"/>
      <c r="CV29" s="634"/>
      <c r="CW29" s="634"/>
      <c r="CX29" s="634"/>
      <c r="CY29" s="635"/>
      <c r="CZ29" s="624">
        <v>10</v>
      </c>
      <c r="DA29" s="636"/>
      <c r="DB29" s="636"/>
      <c r="DC29" s="637"/>
      <c r="DD29" s="627">
        <v>696402</v>
      </c>
      <c r="DE29" s="634"/>
      <c r="DF29" s="634"/>
      <c r="DG29" s="634"/>
      <c r="DH29" s="634"/>
      <c r="DI29" s="634"/>
      <c r="DJ29" s="634"/>
      <c r="DK29" s="635"/>
      <c r="DL29" s="627">
        <v>696385</v>
      </c>
      <c r="DM29" s="634"/>
      <c r="DN29" s="634"/>
      <c r="DO29" s="634"/>
      <c r="DP29" s="634"/>
      <c r="DQ29" s="634"/>
      <c r="DR29" s="634"/>
      <c r="DS29" s="634"/>
      <c r="DT29" s="634"/>
      <c r="DU29" s="634"/>
      <c r="DV29" s="635"/>
      <c r="DW29" s="624">
        <v>16.3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766640</v>
      </c>
      <c r="S30" s="622"/>
      <c r="T30" s="622"/>
      <c r="U30" s="622"/>
      <c r="V30" s="622"/>
      <c r="W30" s="622"/>
      <c r="X30" s="622"/>
      <c r="Y30" s="623"/>
      <c r="Z30" s="659">
        <v>10.1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718575</v>
      </c>
      <c r="CS30" s="622"/>
      <c r="CT30" s="622"/>
      <c r="CU30" s="622"/>
      <c r="CV30" s="622"/>
      <c r="CW30" s="622"/>
      <c r="CX30" s="622"/>
      <c r="CY30" s="623"/>
      <c r="CZ30" s="624">
        <v>9.6</v>
      </c>
      <c r="DA30" s="636"/>
      <c r="DB30" s="636"/>
      <c r="DC30" s="637"/>
      <c r="DD30" s="627">
        <v>676364</v>
      </c>
      <c r="DE30" s="622"/>
      <c r="DF30" s="622"/>
      <c r="DG30" s="622"/>
      <c r="DH30" s="622"/>
      <c r="DI30" s="622"/>
      <c r="DJ30" s="622"/>
      <c r="DK30" s="623"/>
      <c r="DL30" s="627">
        <v>676363</v>
      </c>
      <c r="DM30" s="622"/>
      <c r="DN30" s="622"/>
      <c r="DO30" s="622"/>
      <c r="DP30" s="622"/>
      <c r="DQ30" s="622"/>
      <c r="DR30" s="622"/>
      <c r="DS30" s="622"/>
      <c r="DT30" s="622"/>
      <c r="DU30" s="622"/>
      <c r="DV30" s="623"/>
      <c r="DW30" s="624">
        <v>15.8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v>
      </c>
      <c r="BN31" s="684"/>
      <c r="BO31" s="684"/>
      <c r="BP31" s="684"/>
      <c r="BQ31" s="686"/>
      <c r="BR31" s="683">
        <v>99.7</v>
      </c>
      <c r="BS31" s="684"/>
      <c r="BT31" s="684"/>
      <c r="BU31" s="684"/>
      <c r="BV31" s="684"/>
      <c r="BW31" s="684"/>
      <c r="BX31" s="685">
        <v>97.9</v>
      </c>
      <c r="BY31" s="684"/>
      <c r="BZ31" s="684"/>
      <c r="CA31" s="684"/>
      <c r="CB31" s="686"/>
      <c r="CD31" s="642"/>
      <c r="CE31" s="643"/>
      <c r="CF31" s="618" t="s">
        <v>301</v>
      </c>
      <c r="CG31" s="619"/>
      <c r="CH31" s="619"/>
      <c r="CI31" s="619"/>
      <c r="CJ31" s="619"/>
      <c r="CK31" s="619"/>
      <c r="CL31" s="619"/>
      <c r="CM31" s="619"/>
      <c r="CN31" s="619"/>
      <c r="CO31" s="619"/>
      <c r="CP31" s="619"/>
      <c r="CQ31" s="620"/>
      <c r="CR31" s="621">
        <v>23214</v>
      </c>
      <c r="CS31" s="634"/>
      <c r="CT31" s="634"/>
      <c r="CU31" s="634"/>
      <c r="CV31" s="634"/>
      <c r="CW31" s="634"/>
      <c r="CX31" s="634"/>
      <c r="CY31" s="635"/>
      <c r="CZ31" s="624">
        <v>0.3</v>
      </c>
      <c r="DA31" s="636"/>
      <c r="DB31" s="636"/>
      <c r="DC31" s="637"/>
      <c r="DD31" s="627">
        <v>20038</v>
      </c>
      <c r="DE31" s="634"/>
      <c r="DF31" s="634"/>
      <c r="DG31" s="634"/>
      <c r="DH31" s="634"/>
      <c r="DI31" s="634"/>
      <c r="DJ31" s="634"/>
      <c r="DK31" s="635"/>
      <c r="DL31" s="627">
        <v>20022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524803</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97.4</v>
      </c>
      <c r="BN32" s="634"/>
      <c r="BO32" s="634"/>
      <c r="BP32" s="634"/>
      <c r="BQ32" s="657"/>
      <c r="BR32" s="687">
        <v>99.5</v>
      </c>
      <c r="BS32" s="634"/>
      <c r="BT32" s="634"/>
      <c r="BU32" s="634"/>
      <c r="BV32" s="634"/>
      <c r="BW32" s="634"/>
      <c r="BX32" s="625">
        <v>97.3</v>
      </c>
      <c r="BY32" s="634"/>
      <c r="BZ32" s="634"/>
      <c r="CA32" s="634"/>
      <c r="CB32" s="657"/>
      <c r="CD32" s="644"/>
      <c r="CE32" s="645"/>
      <c r="CF32" s="618" t="s">
        <v>305</v>
      </c>
      <c r="CG32" s="619"/>
      <c r="CH32" s="619"/>
      <c r="CI32" s="619"/>
      <c r="CJ32" s="619"/>
      <c r="CK32" s="619"/>
      <c r="CL32" s="619"/>
      <c r="CM32" s="619"/>
      <c r="CN32" s="619"/>
      <c r="CO32" s="619"/>
      <c r="CP32" s="619"/>
      <c r="CQ32" s="620"/>
      <c r="CR32" s="621">
        <v>101</v>
      </c>
      <c r="CS32" s="622"/>
      <c r="CT32" s="622"/>
      <c r="CU32" s="622"/>
      <c r="CV32" s="622"/>
      <c r="CW32" s="622"/>
      <c r="CX32" s="622"/>
      <c r="CY32" s="623"/>
      <c r="CZ32" s="624">
        <v>0</v>
      </c>
      <c r="DA32" s="636"/>
      <c r="DB32" s="636"/>
      <c r="DC32" s="637"/>
      <c r="DD32" s="627">
        <v>101</v>
      </c>
      <c r="DE32" s="622"/>
      <c r="DF32" s="622"/>
      <c r="DG32" s="622"/>
      <c r="DH32" s="622"/>
      <c r="DI32" s="622"/>
      <c r="DJ32" s="622"/>
      <c r="DK32" s="623"/>
      <c r="DL32" s="627">
        <v>101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83614</v>
      </c>
      <c r="S33" s="622"/>
      <c r="T33" s="622"/>
      <c r="U33" s="622"/>
      <c r="V33" s="622"/>
      <c r="W33" s="622"/>
      <c r="X33" s="622"/>
      <c r="Y33" s="623"/>
      <c r="Z33" s="659">
        <v>1.1000000000000001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98.3</v>
      </c>
      <c r="BN33" s="606"/>
      <c r="BO33" s="606"/>
      <c r="BP33" s="606"/>
      <c r="BQ33" s="669"/>
      <c r="BR33" s="682">
        <v>99.8</v>
      </c>
      <c r="BS33" s="606"/>
      <c r="BT33" s="606"/>
      <c r="BU33" s="606"/>
      <c r="BV33" s="606"/>
      <c r="BW33" s="606"/>
      <c r="BX33" s="652">
        <v>98.3</v>
      </c>
      <c r="BY33" s="606"/>
      <c r="BZ33" s="606"/>
      <c r="CA33" s="606"/>
      <c r="CB33" s="669"/>
      <c r="CD33" s="618" t="s">
        <v>308</v>
      </c>
      <c r="CE33" s="619"/>
      <c r="CF33" s="619"/>
      <c r="CG33" s="619"/>
      <c r="CH33" s="619"/>
      <c r="CI33" s="619"/>
      <c r="CJ33" s="619"/>
      <c r="CK33" s="619"/>
      <c r="CL33" s="619"/>
      <c r="CM33" s="619"/>
      <c r="CN33" s="619"/>
      <c r="CO33" s="619"/>
      <c r="CP33" s="619"/>
      <c r="CQ33" s="620"/>
      <c r="CR33" s="621">
        <v>3945056</v>
      </c>
      <c r="CS33" s="634"/>
      <c r="CT33" s="634"/>
      <c r="CU33" s="634"/>
      <c r="CV33" s="634"/>
      <c r="CW33" s="634"/>
      <c r="CX33" s="634"/>
      <c r="CY33" s="635"/>
      <c r="CZ33" s="624">
        <v>52.9</v>
      </c>
      <c r="DA33" s="636"/>
      <c r="DB33" s="636"/>
      <c r="DC33" s="637"/>
      <c r="DD33" s="627">
        <v>2994621</v>
      </c>
      <c r="DE33" s="634"/>
      <c r="DF33" s="634"/>
      <c r="DG33" s="634"/>
      <c r="DH33" s="634"/>
      <c r="DI33" s="634"/>
      <c r="DJ33" s="634"/>
      <c r="DK33" s="635"/>
      <c r="DL33" s="627">
        <v>1716292</v>
      </c>
      <c r="DM33" s="634"/>
      <c r="DN33" s="634"/>
      <c r="DO33" s="634"/>
      <c r="DP33" s="634"/>
      <c r="DQ33" s="634"/>
      <c r="DR33" s="634"/>
      <c r="DS33" s="634"/>
      <c r="DT33" s="634"/>
      <c r="DU33" s="634"/>
      <c r="DV33" s="635"/>
      <c r="DW33" s="624">
        <v>40.1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120340</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895272</v>
      </c>
      <c r="CS34" s="622"/>
      <c r="CT34" s="622"/>
      <c r="CU34" s="622"/>
      <c r="CV34" s="622"/>
      <c r="CW34" s="622"/>
      <c r="CX34" s="622"/>
      <c r="CY34" s="623"/>
      <c r="CZ34" s="624">
        <v>12</v>
      </c>
      <c r="DA34" s="636"/>
      <c r="DB34" s="636"/>
      <c r="DC34" s="637"/>
      <c r="DD34" s="627">
        <v>666764</v>
      </c>
      <c r="DE34" s="622"/>
      <c r="DF34" s="622"/>
      <c r="DG34" s="622"/>
      <c r="DH34" s="622"/>
      <c r="DI34" s="622"/>
      <c r="DJ34" s="622"/>
      <c r="DK34" s="623"/>
      <c r="DL34" s="627">
        <v>512207</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494111</v>
      </c>
      <c r="S35" s="622"/>
      <c r="T35" s="622"/>
      <c r="U35" s="622"/>
      <c r="V35" s="622"/>
      <c r="W35" s="622"/>
      <c r="X35" s="622"/>
      <c r="Y35" s="623"/>
      <c r="Z35" s="659">
        <v>6.5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88598</v>
      </c>
      <c r="CS35" s="634"/>
      <c r="CT35" s="634"/>
      <c r="CU35" s="634"/>
      <c r="CV35" s="634"/>
      <c r="CW35" s="634"/>
      <c r="CX35" s="634"/>
      <c r="CY35" s="635"/>
      <c r="CZ35" s="624">
        <v>1.2</v>
      </c>
      <c r="DA35" s="636"/>
      <c r="DB35" s="636"/>
      <c r="DC35" s="637"/>
      <c r="DD35" s="627">
        <v>74903</v>
      </c>
      <c r="DE35" s="634"/>
      <c r="DF35" s="634"/>
      <c r="DG35" s="634"/>
      <c r="DH35" s="634"/>
      <c r="DI35" s="634"/>
      <c r="DJ35" s="634"/>
      <c r="DK35" s="635"/>
      <c r="DL35" s="627">
        <v>32733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142396</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1377288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4751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1566484</v>
      </c>
      <c r="CS36" s="622"/>
      <c r="CT36" s="622"/>
      <c r="CU36" s="622"/>
      <c r="CV36" s="622"/>
      <c r="CW36" s="622"/>
      <c r="CX36" s="622"/>
      <c r="CY36" s="623"/>
      <c r="CZ36" s="624">
        <v>21</v>
      </c>
      <c r="DA36" s="636"/>
      <c r="DB36" s="636"/>
      <c r="DC36" s="637"/>
      <c r="DD36" s="627">
        <v>1203753</v>
      </c>
      <c r="DE36" s="622"/>
      <c r="DF36" s="622"/>
      <c r="DG36" s="622"/>
      <c r="DH36" s="622"/>
      <c r="DI36" s="622"/>
      <c r="DJ36" s="622"/>
      <c r="DK36" s="623"/>
      <c r="DL36" s="627">
        <v>692075</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226064</v>
      </c>
      <c r="S37" s="622"/>
      <c r="T37" s="622"/>
      <c r="U37" s="622"/>
      <c r="V37" s="622"/>
      <c r="W37" s="622"/>
      <c r="X37" s="622"/>
      <c r="Y37" s="623"/>
      <c r="Z37" s="659">
        <v>3</v>
      </c>
      <c r="AA37" s="659"/>
      <c r="AB37" s="659"/>
      <c r="AC37" s="659"/>
      <c r="AD37" s="660">
        <v>1997</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513435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422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279653</v>
      </c>
      <c r="CS37" s="634"/>
      <c r="CT37" s="634"/>
      <c r="CU37" s="634"/>
      <c r="CV37" s="634"/>
      <c r="CW37" s="634"/>
      <c r="CX37" s="634"/>
      <c r="CY37" s="635"/>
      <c r="CZ37" s="624">
        <v>3.8</v>
      </c>
      <c r="DA37" s="636"/>
      <c r="DB37" s="636"/>
      <c r="DC37" s="637"/>
      <c r="DD37" s="627">
        <v>279649</v>
      </c>
      <c r="DE37" s="634"/>
      <c r="DF37" s="634"/>
      <c r="DG37" s="634"/>
      <c r="DH37" s="634"/>
      <c r="DI37" s="634"/>
      <c r="DJ37" s="634"/>
      <c r="DK37" s="635"/>
      <c r="DL37" s="627">
        <v>273252</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492984</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226529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960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832091</v>
      </c>
      <c r="CS38" s="622"/>
      <c r="CT38" s="622"/>
      <c r="CU38" s="622"/>
      <c r="CV38" s="622"/>
      <c r="CW38" s="622"/>
      <c r="CX38" s="622"/>
      <c r="CY38" s="623"/>
      <c r="CZ38" s="624">
        <v>11.2</v>
      </c>
      <c r="DA38" s="636"/>
      <c r="DB38" s="636"/>
      <c r="DC38" s="637"/>
      <c r="DD38" s="627">
        <v>757731</v>
      </c>
      <c r="DE38" s="622"/>
      <c r="DF38" s="622"/>
      <c r="DG38" s="622"/>
      <c r="DH38" s="622"/>
      <c r="DI38" s="622"/>
      <c r="DJ38" s="622"/>
      <c r="DK38" s="623"/>
      <c r="DL38" s="627">
        <v>464412</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84794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1641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367429</v>
      </c>
      <c r="CS39" s="634"/>
      <c r="CT39" s="634"/>
      <c r="CU39" s="634"/>
      <c r="CV39" s="634"/>
      <c r="CW39" s="634"/>
      <c r="CX39" s="634"/>
      <c r="CY39" s="635"/>
      <c r="CZ39" s="624">
        <v>4.9000000000000004</v>
      </c>
      <c r="DA39" s="636"/>
      <c r="DB39" s="636"/>
      <c r="DC39" s="637"/>
      <c r="DD39" s="627">
        <v>222288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20084</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58994</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145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195182</v>
      </c>
      <c r="CS40" s="622"/>
      <c r="CT40" s="622"/>
      <c r="CU40" s="622"/>
      <c r="CV40" s="622"/>
      <c r="CW40" s="622"/>
      <c r="CX40" s="622"/>
      <c r="CY40" s="623"/>
      <c r="CZ40" s="624">
        <v>2.6</v>
      </c>
      <c r="DA40" s="636"/>
      <c r="DB40" s="636"/>
      <c r="DC40" s="637"/>
      <c r="DD40" s="627">
        <v>69182</v>
      </c>
      <c r="DE40" s="622"/>
      <c r="DF40" s="622"/>
      <c r="DG40" s="622"/>
      <c r="DH40" s="622"/>
      <c r="DI40" s="622"/>
      <c r="DJ40" s="622"/>
      <c r="DK40" s="623"/>
      <c r="DL40" s="627">
        <v>14865</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7582507</v>
      </c>
      <c r="S41" s="646"/>
      <c r="T41" s="646"/>
      <c r="U41" s="646"/>
      <c r="V41" s="646"/>
      <c r="W41" s="646"/>
      <c r="X41" s="646"/>
      <c r="Y41" s="649"/>
      <c r="Z41" s="650">
        <v>100</v>
      </c>
      <c r="AA41" s="650"/>
      <c r="AB41" s="650"/>
      <c r="AC41" s="650"/>
      <c r="AD41" s="651">
        <v>4256557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99362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394174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969824</v>
      </c>
      <c r="CS42" s="634"/>
      <c r="CT42" s="634"/>
      <c r="CU42" s="634"/>
      <c r="CV42" s="634"/>
      <c r="CW42" s="634"/>
      <c r="CX42" s="634"/>
      <c r="CY42" s="635"/>
      <c r="CZ42" s="624">
        <v>13</v>
      </c>
      <c r="DA42" s="636"/>
      <c r="DB42" s="636"/>
      <c r="DC42" s="637"/>
      <c r="DD42" s="627">
        <v>165725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3261</v>
      </c>
      <c r="CS43" s="634"/>
      <c r="CT43" s="634"/>
      <c r="CU43" s="634"/>
      <c r="CV43" s="634"/>
      <c r="CW43" s="634"/>
      <c r="CX43" s="634"/>
      <c r="CY43" s="635"/>
      <c r="CZ43" s="624">
        <v>0</v>
      </c>
      <c r="DA43" s="636"/>
      <c r="DB43" s="636"/>
      <c r="DC43" s="637"/>
      <c r="DD43" s="627">
        <v>275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969824</v>
      </c>
      <c r="CS44" s="622"/>
      <c r="CT44" s="622"/>
      <c r="CU44" s="622"/>
      <c r="CV44" s="622"/>
      <c r="CW44" s="622"/>
      <c r="CX44" s="622"/>
      <c r="CY44" s="623"/>
      <c r="CZ44" s="624">
        <v>13</v>
      </c>
      <c r="DA44" s="625"/>
      <c r="DB44" s="625"/>
      <c r="DC44" s="626"/>
      <c r="DD44" s="627">
        <v>165725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532963</v>
      </c>
      <c r="CS45" s="634"/>
      <c r="CT45" s="634"/>
      <c r="CU45" s="634"/>
      <c r="CV45" s="634"/>
      <c r="CW45" s="634"/>
      <c r="CX45" s="634"/>
      <c r="CY45" s="635"/>
      <c r="CZ45" s="624">
        <v>7.1</v>
      </c>
      <c r="DA45" s="636"/>
      <c r="DB45" s="636"/>
      <c r="DC45" s="637"/>
      <c r="DD45" s="627">
        <v>19053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285770</v>
      </c>
      <c r="CS46" s="622"/>
      <c r="CT46" s="622"/>
      <c r="CU46" s="622"/>
      <c r="CV46" s="622"/>
      <c r="CW46" s="622"/>
      <c r="CX46" s="622"/>
      <c r="CY46" s="623"/>
      <c r="CZ46" s="624">
        <v>3.8</v>
      </c>
      <c r="DA46" s="625"/>
      <c r="DB46" s="625"/>
      <c r="DC46" s="626"/>
      <c r="DD46" s="627">
        <v>137691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7454438</v>
      </c>
      <c r="CS49" s="606"/>
      <c r="CT49" s="606"/>
      <c r="CU49" s="606"/>
      <c r="CV49" s="606"/>
      <c r="CW49" s="606"/>
      <c r="CX49" s="606"/>
      <c r="CY49" s="607"/>
      <c r="CZ49" s="608">
        <v>100</v>
      </c>
      <c r="DA49" s="609"/>
      <c r="DB49" s="609"/>
      <c r="DC49" s="610"/>
      <c r="DD49" s="611">
        <v>5132157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CD8WdF+TR3PWfj+31o60KCNqr+yHiYUaatYwuqJPMbkZz693IuGoyhKh6BFHoO0KACiiJBzjc27pIFpRdHDPA==" saltValue="a9RZaejUWBKgggu4RmF6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7616</v>
      </c>
      <c r="R7" s="1103"/>
      <c r="S7" s="1103"/>
      <c r="T7" s="1103"/>
      <c r="U7" s="1103"/>
      <c r="V7" s="1103">
        <v>7488</v>
      </c>
      <c r="W7" s="1103"/>
      <c r="X7" s="1103"/>
      <c r="Y7" s="1103"/>
      <c r="Z7" s="1103"/>
      <c r="AA7" s="1103">
        <v>128</v>
      </c>
      <c r="AB7" s="1103"/>
      <c r="AC7" s="1103"/>
      <c r="AD7" s="1103"/>
      <c r="AE7" s="1104"/>
      <c r="AF7" s="1105">
        <v>121</v>
      </c>
      <c r="AG7" s="1106"/>
      <c r="AH7" s="1106"/>
      <c r="AI7" s="1106"/>
      <c r="AJ7" s="1107"/>
      <c r="AK7" s="1108">
        <v>494</v>
      </c>
      <c r="AL7" s="1109"/>
      <c r="AM7" s="1109"/>
      <c r="AN7" s="1109"/>
      <c r="AO7" s="1109"/>
      <c r="AP7" s="1109">
        <v>6828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832</v>
      </c>
      <c r="CI7" s="1097"/>
      <c r="CJ7" s="1097"/>
      <c r="CK7" s="1097"/>
      <c r="CL7" s="1098"/>
      <c r="CM7" s="1096">
        <v>6</v>
      </c>
      <c r="CN7" s="1097"/>
      <c r="CO7" s="1097"/>
      <c r="CP7" s="1097"/>
      <c r="CQ7" s="1098"/>
      <c r="CR7" s="1096">
        <v>3</v>
      </c>
      <c r="CS7" s="1097"/>
      <c r="CT7" s="1097"/>
      <c r="CU7" s="1097"/>
      <c r="CV7" s="1098"/>
      <c r="CW7" s="1096" t="s">
        <v>491</v>
      </c>
      <c r="CX7" s="1097"/>
      <c r="CY7" s="1097"/>
      <c r="CZ7" s="1097"/>
      <c r="DA7" s="1098"/>
      <c r="DB7" s="1096" t="s">
        <v>491</v>
      </c>
      <c r="DC7" s="1097"/>
      <c r="DD7" s="1097"/>
      <c r="DE7" s="1097"/>
      <c r="DF7" s="1098"/>
      <c r="DG7" s="1096" t="s">
        <v>491</v>
      </c>
      <c r="DH7" s="1097"/>
      <c r="DI7" s="1097"/>
      <c r="DJ7" s="1097"/>
      <c r="DK7" s="1098"/>
      <c r="DL7" s="1096" t="s">
        <v>491</v>
      </c>
      <c r="DM7" s="1097"/>
      <c r="DN7" s="1097"/>
      <c r="DO7" s="1097"/>
      <c r="DP7" s="1098"/>
      <c r="DQ7" s="1096" t="s">
        <v>491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0</v>
      </c>
      <c r="CI8" s="990"/>
      <c r="CJ8" s="990"/>
      <c r="CK8" s="990"/>
      <c r="CL8" s="991"/>
      <c r="CM8" s="989">
        <v>0</v>
      </c>
      <c r="CN8" s="990"/>
      <c r="CO8" s="990"/>
      <c r="CP8" s="990"/>
      <c r="CQ8" s="991"/>
      <c r="CR8" s="989">
        <v>5</v>
      </c>
      <c r="CS8" s="990"/>
      <c r="CT8" s="990"/>
      <c r="CU8" s="990"/>
      <c r="CV8" s="991"/>
      <c r="CW8" s="989" t="s">
        <v>491</v>
      </c>
      <c r="CX8" s="990"/>
      <c r="CY8" s="990"/>
      <c r="CZ8" s="990"/>
      <c r="DA8" s="991"/>
      <c r="DB8" s="989" t="s">
        <v>491</v>
      </c>
      <c r="DC8" s="990"/>
      <c r="DD8" s="990"/>
      <c r="DE8" s="990"/>
      <c r="DF8" s="991"/>
      <c r="DG8" s="989" t="s">
        <v>491</v>
      </c>
      <c r="DH8" s="990"/>
      <c r="DI8" s="990"/>
      <c r="DJ8" s="990"/>
      <c r="DK8" s="991"/>
      <c r="DL8" s="989" t="s">
        <v>491</v>
      </c>
      <c r="DM8" s="990"/>
      <c r="DN8" s="990"/>
      <c r="DO8" s="990"/>
      <c r="DP8" s="991"/>
      <c r="DQ8" s="989" t="s">
        <v>491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7616</v>
      </c>
      <c r="R23" s="1061"/>
      <c r="S23" s="1061"/>
      <c r="T23" s="1061"/>
      <c r="U23" s="1061"/>
      <c r="V23" s="1061">
        <v>7488</v>
      </c>
      <c r="W23" s="1061"/>
      <c r="X23" s="1061"/>
      <c r="Y23" s="1061"/>
      <c r="Z23" s="1061"/>
      <c r="AA23" s="1061">
        <v>128</v>
      </c>
      <c r="AB23" s="1061"/>
      <c r="AC23" s="1061"/>
      <c r="AD23" s="1061"/>
      <c r="AE23" s="1068"/>
      <c r="AF23" s="1069">
        <v>121</v>
      </c>
      <c r="AG23" s="1061"/>
      <c r="AH23" s="1061"/>
      <c r="AI23" s="1061"/>
      <c r="AJ23" s="1070"/>
      <c r="AK23" s="1071"/>
      <c r="AL23" s="1072"/>
      <c r="AM23" s="1072"/>
      <c r="AN23" s="1072"/>
      <c r="AO23" s="1072"/>
      <c r="AP23" s="1061">
        <v>6828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986</v>
      </c>
      <c r="R28" s="1051"/>
      <c r="S28" s="1051"/>
      <c r="T28" s="1051"/>
      <c r="U28" s="1051"/>
      <c r="V28" s="1051">
        <v>981</v>
      </c>
      <c r="W28" s="1051"/>
      <c r="X28" s="1051"/>
      <c r="Y28" s="1051"/>
      <c r="Z28" s="1051"/>
      <c r="AA28" s="1051">
        <v>5</v>
      </c>
      <c r="AB28" s="1051"/>
      <c r="AC28" s="1051"/>
      <c r="AD28" s="1051"/>
      <c r="AE28" s="1052"/>
      <c r="AF28" s="1053">
        <v>5</v>
      </c>
      <c r="AG28" s="1051"/>
      <c r="AH28" s="1051"/>
      <c r="AI28" s="1051"/>
      <c r="AJ28" s="1054"/>
      <c r="AK28" s="1042">
        <v>151</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146</v>
      </c>
      <c r="R29" s="1039"/>
      <c r="S29" s="1039"/>
      <c r="T29" s="1039"/>
      <c r="U29" s="1039"/>
      <c r="V29" s="1039">
        <v>146</v>
      </c>
      <c r="W29" s="1039"/>
      <c r="X29" s="1039"/>
      <c r="Y29" s="1039"/>
      <c r="Z29" s="1039"/>
      <c r="AA29" s="1039">
        <v>0</v>
      </c>
      <c r="AB29" s="1039"/>
      <c r="AC29" s="1039"/>
      <c r="AD29" s="1039"/>
      <c r="AE29" s="1040"/>
      <c r="AF29" s="1035">
        <v>0</v>
      </c>
      <c r="AG29" s="1036"/>
      <c r="AH29" s="1036"/>
      <c r="AI29" s="1036"/>
      <c r="AJ29" s="1037"/>
      <c r="AK29" s="980">
        <v>46</v>
      </c>
      <c r="AL29" s="971"/>
      <c r="AM29" s="971"/>
      <c r="AN29" s="971"/>
      <c r="AO29" s="971"/>
      <c r="AP29" s="971" t="s">
        <v>555</v>
      </c>
      <c r="AQ29" s="971"/>
      <c r="AR29" s="971"/>
      <c r="AS29" s="971"/>
      <c r="AT29" s="971"/>
      <c r="AU29" s="971" t="s">
        <v>555</v>
      </c>
      <c r="AV29" s="971"/>
      <c r="AW29" s="971"/>
      <c r="AX29" s="971"/>
      <c r="AY29" s="971"/>
      <c r="AZ29" s="971" t="s">
        <v>555</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1128</v>
      </c>
      <c r="R30" s="1039"/>
      <c r="S30" s="1039"/>
      <c r="T30" s="1039"/>
      <c r="U30" s="1039"/>
      <c r="V30" s="1039">
        <v>1050</v>
      </c>
      <c r="W30" s="1039"/>
      <c r="X30" s="1039"/>
      <c r="Y30" s="1039"/>
      <c r="Z30" s="1039"/>
      <c r="AA30" s="1039">
        <v>78</v>
      </c>
      <c r="AB30" s="1039"/>
      <c r="AC30" s="1039"/>
      <c r="AD30" s="1039"/>
      <c r="AE30" s="1040"/>
      <c r="AF30" s="1035">
        <v>78</v>
      </c>
      <c r="AG30" s="1036"/>
      <c r="AH30" s="1036"/>
      <c r="AI30" s="1036"/>
      <c r="AJ30" s="1037"/>
      <c r="AK30" s="980">
        <v>209</v>
      </c>
      <c r="AL30" s="971"/>
      <c r="AM30" s="971"/>
      <c r="AN30" s="971"/>
      <c r="AO30" s="971"/>
      <c r="AP30" s="971" t="s">
        <v>555</v>
      </c>
      <c r="AQ30" s="971"/>
      <c r="AR30" s="971"/>
      <c r="AS30" s="971"/>
      <c r="AT30" s="971"/>
      <c r="AU30" s="971" t="s">
        <v>555</v>
      </c>
      <c r="AV30" s="971"/>
      <c r="AW30" s="971"/>
      <c r="AX30" s="971"/>
      <c r="AY30" s="971"/>
      <c r="AZ30" s="971" t="s">
        <v>555</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338</v>
      </c>
      <c r="R31" s="1039"/>
      <c r="S31" s="1039"/>
      <c r="T31" s="1039"/>
      <c r="U31" s="1039"/>
      <c r="V31" s="1039">
        <v>335</v>
      </c>
      <c r="W31" s="1039"/>
      <c r="X31" s="1039"/>
      <c r="Y31" s="1039"/>
      <c r="Z31" s="1039"/>
      <c r="AA31" s="1039">
        <v>3</v>
      </c>
      <c r="AB31" s="1039"/>
      <c r="AC31" s="1039"/>
      <c r="AD31" s="1039"/>
      <c r="AE31" s="1040"/>
      <c r="AF31" s="1035">
        <v>2</v>
      </c>
      <c r="AG31" s="1036"/>
      <c r="AH31" s="1036"/>
      <c r="AI31" s="1036"/>
      <c r="AJ31" s="1037"/>
      <c r="AK31" s="980">
        <v>96</v>
      </c>
      <c r="AL31" s="971"/>
      <c r="AM31" s="971"/>
      <c r="AN31" s="971"/>
      <c r="AO31" s="971"/>
      <c r="AP31" s="971" t="s">
        <v>555</v>
      </c>
      <c r="AQ31" s="971"/>
      <c r="AR31" s="971"/>
      <c r="AS31" s="971"/>
      <c r="AT31" s="971"/>
      <c r="AU31" s="971" t="s">
        <v>555</v>
      </c>
      <c r="AV31" s="971"/>
      <c r="AW31" s="971"/>
      <c r="AX31" s="971"/>
      <c r="AY31" s="971"/>
      <c r="AZ31" s="971" t="s">
        <v>555</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142</v>
      </c>
      <c r="R32" s="1039"/>
      <c r="S32" s="1039"/>
      <c r="T32" s="1039"/>
      <c r="U32" s="1039"/>
      <c r="V32" s="1039">
        <v>140</v>
      </c>
      <c r="W32" s="1039"/>
      <c r="X32" s="1039"/>
      <c r="Y32" s="1039"/>
      <c r="Z32" s="1039"/>
      <c r="AA32" s="1039">
        <v>2</v>
      </c>
      <c r="AB32" s="1039"/>
      <c r="AC32" s="1039"/>
      <c r="AD32" s="1039"/>
      <c r="AE32" s="1040"/>
      <c r="AF32" s="1035">
        <v>124</v>
      </c>
      <c r="AG32" s="1036"/>
      <c r="AH32" s="1036"/>
      <c r="AI32" s="1036"/>
      <c r="AJ32" s="1037"/>
      <c r="AK32" s="980">
        <v>32</v>
      </c>
      <c r="AL32" s="971"/>
      <c r="AM32" s="971"/>
      <c r="AN32" s="971"/>
      <c r="AO32" s="971"/>
      <c r="AP32" s="971">
        <v>780</v>
      </c>
      <c r="AQ32" s="971"/>
      <c r="AR32" s="971"/>
      <c r="AS32" s="971"/>
      <c r="AT32" s="971"/>
      <c r="AU32" s="971">
        <v>46</v>
      </c>
      <c r="AV32" s="971"/>
      <c r="AW32" s="971"/>
      <c r="AX32" s="971"/>
      <c r="AY32" s="971"/>
      <c r="AZ32" s="971" t="s">
        <v>555</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1137</v>
      </c>
      <c r="R33" s="1039"/>
      <c r="S33" s="1039"/>
      <c r="T33" s="1039"/>
      <c r="U33" s="1039"/>
      <c r="V33" s="1039">
        <v>1150</v>
      </c>
      <c r="W33" s="1039"/>
      <c r="X33" s="1039"/>
      <c r="Y33" s="1039"/>
      <c r="Z33" s="1039"/>
      <c r="AA33" s="1039">
        <v>-13</v>
      </c>
      <c r="AB33" s="1039"/>
      <c r="AC33" s="1039"/>
      <c r="AD33" s="1039"/>
      <c r="AE33" s="1040"/>
      <c r="AF33" s="1035">
        <v>47</v>
      </c>
      <c r="AG33" s="1036"/>
      <c r="AH33" s="1036"/>
      <c r="AI33" s="1036"/>
      <c r="AJ33" s="1037"/>
      <c r="AK33" s="980">
        <v>576</v>
      </c>
      <c r="AL33" s="971"/>
      <c r="AM33" s="971"/>
      <c r="AN33" s="971"/>
      <c r="AO33" s="971"/>
      <c r="AP33" s="971">
        <v>616</v>
      </c>
      <c r="AQ33" s="971"/>
      <c r="AR33" s="971"/>
      <c r="AS33" s="971"/>
      <c r="AT33" s="971"/>
      <c r="AU33" s="971">
        <v>470</v>
      </c>
      <c r="AV33" s="971"/>
      <c r="AW33" s="971"/>
      <c r="AX33" s="971"/>
      <c r="AY33" s="971"/>
      <c r="AZ33" s="971" t="s">
        <v>555</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146</v>
      </c>
      <c r="R34" s="1039"/>
      <c r="S34" s="1039"/>
      <c r="T34" s="1039"/>
      <c r="U34" s="1039"/>
      <c r="V34" s="1039">
        <v>143</v>
      </c>
      <c r="W34" s="1039"/>
      <c r="X34" s="1039"/>
      <c r="Y34" s="1039"/>
      <c r="Z34" s="1039"/>
      <c r="AA34" s="1039">
        <v>3</v>
      </c>
      <c r="AB34" s="1039"/>
      <c r="AC34" s="1039"/>
      <c r="AD34" s="1039"/>
      <c r="AE34" s="1040"/>
      <c r="AF34" s="1035">
        <v>5</v>
      </c>
      <c r="AG34" s="1036"/>
      <c r="AH34" s="1036"/>
      <c r="AI34" s="1036"/>
      <c r="AJ34" s="1037"/>
      <c r="AK34" s="980">
        <v>59</v>
      </c>
      <c r="AL34" s="971"/>
      <c r="AM34" s="971"/>
      <c r="AN34" s="971"/>
      <c r="AO34" s="971"/>
      <c r="AP34" s="971">
        <v>439</v>
      </c>
      <c r="AQ34" s="971"/>
      <c r="AR34" s="971"/>
      <c r="AS34" s="971"/>
      <c r="AT34" s="971"/>
      <c r="AU34" s="971">
        <v>320</v>
      </c>
      <c r="AV34" s="971"/>
      <c r="AW34" s="971"/>
      <c r="AX34" s="971"/>
      <c r="AY34" s="971"/>
      <c r="AZ34" s="971" t="s">
        <v>555</v>
      </c>
      <c r="BA34" s="971"/>
      <c r="BB34" s="971"/>
      <c r="BC34" s="971"/>
      <c r="BD34" s="97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473</v>
      </c>
      <c r="R35" s="1039"/>
      <c r="S35" s="1039"/>
      <c r="T35" s="1039"/>
      <c r="U35" s="1039"/>
      <c r="V35" s="1039">
        <v>462</v>
      </c>
      <c r="W35" s="1039"/>
      <c r="X35" s="1039"/>
      <c r="Y35" s="1039"/>
      <c r="Z35" s="1039"/>
      <c r="AA35" s="1039">
        <v>11</v>
      </c>
      <c r="AB35" s="1039"/>
      <c r="AC35" s="1039"/>
      <c r="AD35" s="1039"/>
      <c r="AE35" s="1040"/>
      <c r="AF35" s="1035">
        <v>11</v>
      </c>
      <c r="AG35" s="1036"/>
      <c r="AH35" s="1036"/>
      <c r="AI35" s="1036"/>
      <c r="AJ35" s="1037"/>
      <c r="AK35" s="980">
        <v>227</v>
      </c>
      <c r="AL35" s="971"/>
      <c r="AM35" s="971"/>
      <c r="AN35" s="971"/>
      <c r="AO35" s="971"/>
      <c r="AP35" s="971">
        <v>2047</v>
      </c>
      <c r="AQ35" s="971"/>
      <c r="AR35" s="971"/>
      <c r="AS35" s="971"/>
      <c r="AT35" s="971"/>
      <c r="AU35" s="971">
        <v>1760</v>
      </c>
      <c r="AV35" s="971"/>
      <c r="AW35" s="971"/>
      <c r="AX35" s="971"/>
      <c r="AY35" s="971"/>
      <c r="AZ35" s="971" t="s">
        <v>555</v>
      </c>
      <c r="BA35" s="971"/>
      <c r="BB35" s="971"/>
      <c r="BC35" s="971"/>
      <c r="BD35" s="97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273</v>
      </c>
      <c r="AG63" s="959"/>
      <c r="AH63" s="959"/>
      <c r="AI63" s="959"/>
      <c r="AJ63" s="1022"/>
      <c r="AK63" s="1023"/>
      <c r="AL63" s="963"/>
      <c r="AM63" s="963"/>
      <c r="AN63" s="963"/>
      <c r="AO63" s="963"/>
      <c r="AP63" s="959">
        <v>3882</v>
      </c>
      <c r="AQ63" s="959"/>
      <c r="AR63" s="959"/>
      <c r="AS63" s="959"/>
      <c r="AT63" s="959"/>
      <c r="AU63" s="959">
        <v>2596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7150</v>
      </c>
      <c r="R68" s="982"/>
      <c r="S68" s="982"/>
      <c r="T68" s="982"/>
      <c r="U68" s="982"/>
      <c r="V68" s="982">
        <v>6591</v>
      </c>
      <c r="W68" s="982"/>
      <c r="X68" s="982"/>
      <c r="Y68" s="982"/>
      <c r="Z68" s="982"/>
      <c r="AA68" s="982">
        <v>559</v>
      </c>
      <c r="AB68" s="982"/>
      <c r="AC68" s="982"/>
      <c r="AD68" s="982"/>
      <c r="AE68" s="982"/>
      <c r="AF68" s="982">
        <v>559</v>
      </c>
      <c r="AG68" s="982"/>
      <c r="AH68" s="982"/>
      <c r="AI68" s="982"/>
      <c r="AJ68" s="982"/>
      <c r="AK68" s="982" t="s">
        <v>491</v>
      </c>
      <c r="AL68" s="982"/>
      <c r="AM68" s="982"/>
      <c r="AN68" s="982"/>
      <c r="AO68" s="982"/>
      <c r="AP68" s="982">
        <v>1486</v>
      </c>
      <c r="AQ68" s="982"/>
      <c r="AR68" s="982"/>
      <c r="AS68" s="982"/>
      <c r="AT68" s="982"/>
      <c r="AU68" s="982">
        <v>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3423</v>
      </c>
      <c r="R69" s="971"/>
      <c r="S69" s="971"/>
      <c r="T69" s="971"/>
      <c r="U69" s="971"/>
      <c r="V69" s="971">
        <v>3110</v>
      </c>
      <c r="W69" s="971"/>
      <c r="X69" s="971"/>
      <c r="Y69" s="971"/>
      <c r="Z69" s="971"/>
      <c r="AA69" s="971">
        <v>313</v>
      </c>
      <c r="AB69" s="971"/>
      <c r="AC69" s="971"/>
      <c r="AD69" s="971"/>
      <c r="AE69" s="971"/>
      <c r="AF69" s="971">
        <v>313</v>
      </c>
      <c r="AG69" s="971"/>
      <c r="AH69" s="971"/>
      <c r="AI69" s="971"/>
      <c r="AJ69" s="971"/>
      <c r="AK69" s="971">
        <v>110</v>
      </c>
      <c r="AL69" s="971"/>
      <c r="AM69" s="971"/>
      <c r="AN69" s="971"/>
      <c r="AO69" s="971"/>
      <c r="AP69" s="971">
        <v>595</v>
      </c>
      <c r="AQ69" s="971"/>
      <c r="AR69" s="971"/>
      <c r="AS69" s="971"/>
      <c r="AT69" s="971"/>
      <c r="AU69" s="971">
        <v>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872</v>
      </c>
      <c r="AG88" s="959"/>
      <c r="AH88" s="959"/>
      <c r="AI88" s="959"/>
      <c r="AJ88" s="959"/>
      <c r="AK88" s="963"/>
      <c r="AL88" s="963"/>
      <c r="AM88" s="963"/>
      <c r="AN88" s="963"/>
      <c r="AO88" s="963"/>
      <c r="AP88" s="959">
        <v>2081</v>
      </c>
      <c r="AQ88" s="959"/>
      <c r="AR88" s="959"/>
      <c r="AS88" s="959"/>
      <c r="AT88" s="959"/>
      <c r="AU88" s="959">
        <v>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728870</v>
      </c>
      <c r="AB110" s="889"/>
      <c r="AC110" s="889"/>
      <c r="AD110" s="889"/>
      <c r="AE110" s="890"/>
      <c r="AF110" s="891">
        <v>741799</v>
      </c>
      <c r="AG110" s="889"/>
      <c r="AH110" s="889"/>
      <c r="AI110" s="889"/>
      <c r="AJ110" s="890"/>
      <c r="AK110" s="891">
        <v>741789</v>
      </c>
      <c r="AL110" s="889"/>
      <c r="AM110" s="889"/>
      <c r="AN110" s="889"/>
      <c r="AO110" s="890"/>
      <c r="AP110" s="892">
        <v>20.5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7123390</v>
      </c>
      <c r="BR110" s="842"/>
      <c r="BS110" s="842"/>
      <c r="BT110" s="842"/>
      <c r="BU110" s="842"/>
      <c r="BV110" s="842">
        <v>7053975</v>
      </c>
      <c r="BW110" s="842"/>
      <c r="BX110" s="842"/>
      <c r="BY110" s="842"/>
      <c r="BZ110" s="842"/>
      <c r="CA110" s="842">
        <v>6828384</v>
      </c>
      <c r="CB110" s="842"/>
      <c r="CC110" s="842"/>
      <c r="CD110" s="842"/>
      <c r="CE110" s="842"/>
      <c r="CF110" s="866">
        <v>188.3</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440001</v>
      </c>
      <c r="BR111" s="817"/>
      <c r="BS111" s="817"/>
      <c r="BT111" s="817"/>
      <c r="BU111" s="817"/>
      <c r="BV111" s="817">
        <v>391633</v>
      </c>
      <c r="BW111" s="817"/>
      <c r="BX111" s="817"/>
      <c r="BY111" s="817"/>
      <c r="BZ111" s="817"/>
      <c r="CA111" s="817">
        <v>336256</v>
      </c>
      <c r="CB111" s="817"/>
      <c r="CC111" s="817"/>
      <c r="CD111" s="817"/>
      <c r="CE111" s="817"/>
      <c r="CF111" s="875">
        <v>9.3000000000000007</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2861366</v>
      </c>
      <c r="BR112" s="817"/>
      <c r="BS112" s="817"/>
      <c r="BT112" s="817"/>
      <c r="BU112" s="817"/>
      <c r="BV112" s="817">
        <v>2684246</v>
      </c>
      <c r="BW112" s="817"/>
      <c r="BX112" s="817"/>
      <c r="BY112" s="817"/>
      <c r="BZ112" s="817"/>
      <c r="CA112" s="817">
        <v>2595968</v>
      </c>
      <c r="CB112" s="817"/>
      <c r="CC112" s="817"/>
      <c r="CD112" s="817"/>
      <c r="CE112" s="817"/>
      <c r="CF112" s="875">
        <v>71.599999999999994</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301054</v>
      </c>
      <c r="AB113" s="919"/>
      <c r="AC113" s="919"/>
      <c r="AD113" s="919"/>
      <c r="AE113" s="920"/>
      <c r="AF113" s="921">
        <v>301195</v>
      </c>
      <c r="AG113" s="919"/>
      <c r="AH113" s="919"/>
      <c r="AI113" s="919"/>
      <c r="AJ113" s="920"/>
      <c r="AK113" s="921">
        <v>304307</v>
      </c>
      <c r="AL113" s="919"/>
      <c r="AM113" s="919"/>
      <c r="AN113" s="919"/>
      <c r="AO113" s="920"/>
      <c r="AP113" s="922">
        <v>8.4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36392</v>
      </c>
      <c r="BR113" s="817"/>
      <c r="BS113" s="817"/>
      <c r="BT113" s="817"/>
      <c r="BU113" s="817"/>
      <c r="BV113" s="817">
        <v>28056</v>
      </c>
      <c r="BW113" s="817"/>
      <c r="BX113" s="817"/>
      <c r="BY113" s="817"/>
      <c r="BZ113" s="817"/>
      <c r="CA113" s="817">
        <v>19419</v>
      </c>
      <c r="CB113" s="817"/>
      <c r="CC113" s="817"/>
      <c r="CD113" s="817"/>
      <c r="CE113" s="817"/>
      <c r="CF113" s="875">
        <v>0.5</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8777</v>
      </c>
      <c r="AB114" s="780"/>
      <c r="AC114" s="780"/>
      <c r="AD114" s="780"/>
      <c r="AE114" s="781"/>
      <c r="AF114" s="782">
        <v>8883</v>
      </c>
      <c r="AG114" s="780"/>
      <c r="AH114" s="780"/>
      <c r="AI114" s="780"/>
      <c r="AJ114" s="781"/>
      <c r="AK114" s="782">
        <v>8875</v>
      </c>
      <c r="AL114" s="780"/>
      <c r="AM114" s="780"/>
      <c r="AN114" s="780"/>
      <c r="AO114" s="781"/>
      <c r="AP114" s="824">
        <v>0.2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486328</v>
      </c>
      <c r="BR114" s="817"/>
      <c r="BS114" s="817"/>
      <c r="BT114" s="817"/>
      <c r="BU114" s="817"/>
      <c r="BV114" s="817">
        <v>435570</v>
      </c>
      <c r="BW114" s="817"/>
      <c r="BX114" s="817"/>
      <c r="BY114" s="817"/>
      <c r="BZ114" s="817"/>
      <c r="CA114" s="817">
        <v>440607</v>
      </c>
      <c r="CB114" s="817"/>
      <c r="CC114" s="817"/>
      <c r="CD114" s="817"/>
      <c r="CE114" s="817"/>
      <c r="CF114" s="875">
        <v>12.1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56148</v>
      </c>
      <c r="AB115" s="919"/>
      <c r="AC115" s="919"/>
      <c r="AD115" s="919"/>
      <c r="AE115" s="920"/>
      <c r="AF115" s="921">
        <v>54483</v>
      </c>
      <c r="AG115" s="919"/>
      <c r="AH115" s="919"/>
      <c r="AI115" s="919"/>
      <c r="AJ115" s="920"/>
      <c r="AK115" s="921">
        <v>55660</v>
      </c>
      <c r="AL115" s="919"/>
      <c r="AM115" s="919"/>
      <c r="AN115" s="919"/>
      <c r="AO115" s="920"/>
      <c r="AP115" s="922">
        <v>1.5</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63</v>
      </c>
      <c r="AB116" s="780"/>
      <c r="AC116" s="780"/>
      <c r="AD116" s="780"/>
      <c r="AE116" s="781"/>
      <c r="AF116" s="782">
        <v>143</v>
      </c>
      <c r="AG116" s="780"/>
      <c r="AH116" s="780"/>
      <c r="AI116" s="780"/>
      <c r="AJ116" s="781"/>
      <c r="AK116" s="782">
        <v>101</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81448</v>
      </c>
      <c r="DH116" s="780"/>
      <c r="DI116" s="780"/>
      <c r="DJ116" s="780"/>
      <c r="DK116" s="781"/>
      <c r="DL116" s="782">
        <v>68339</v>
      </c>
      <c r="DM116" s="780"/>
      <c r="DN116" s="780"/>
      <c r="DO116" s="780"/>
      <c r="DP116" s="781"/>
      <c r="DQ116" s="782">
        <v>55673</v>
      </c>
      <c r="DR116" s="780"/>
      <c r="DS116" s="780"/>
      <c r="DT116" s="780"/>
      <c r="DU116" s="781"/>
      <c r="DV116" s="824">
        <v>1.5</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1094912</v>
      </c>
      <c r="AB117" s="903"/>
      <c r="AC117" s="903"/>
      <c r="AD117" s="903"/>
      <c r="AE117" s="904"/>
      <c r="AF117" s="905">
        <v>1106503</v>
      </c>
      <c r="AG117" s="903"/>
      <c r="AH117" s="903"/>
      <c r="AI117" s="903"/>
      <c r="AJ117" s="904"/>
      <c r="AK117" s="905">
        <v>1110732</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10947477</v>
      </c>
      <c r="BR119" s="845"/>
      <c r="BS119" s="845"/>
      <c r="BT119" s="845"/>
      <c r="BU119" s="845"/>
      <c r="BV119" s="845">
        <v>10593480</v>
      </c>
      <c r="BW119" s="845"/>
      <c r="BX119" s="845"/>
      <c r="BY119" s="845"/>
      <c r="BZ119" s="845"/>
      <c r="CA119" s="845">
        <v>10220634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358553</v>
      </c>
      <c r="DH119" s="764"/>
      <c r="DI119" s="764"/>
      <c r="DJ119" s="764"/>
      <c r="DK119" s="765"/>
      <c r="DL119" s="766">
        <v>323294</v>
      </c>
      <c r="DM119" s="764"/>
      <c r="DN119" s="764"/>
      <c r="DO119" s="764"/>
      <c r="DP119" s="765"/>
      <c r="DQ119" s="766">
        <v>280583</v>
      </c>
      <c r="DR119" s="764"/>
      <c r="DS119" s="764"/>
      <c r="DT119" s="764"/>
      <c r="DU119" s="765"/>
      <c r="DV119" s="848">
        <v>7.7</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3151574</v>
      </c>
      <c r="BR120" s="842"/>
      <c r="BS120" s="842"/>
      <c r="BT120" s="842"/>
      <c r="BU120" s="842"/>
      <c r="BV120" s="842">
        <v>3058869</v>
      </c>
      <c r="BW120" s="842"/>
      <c r="BX120" s="842"/>
      <c r="BY120" s="842"/>
      <c r="BZ120" s="842"/>
      <c r="CA120" s="842">
        <v>2936681</v>
      </c>
      <c r="CB120" s="842"/>
      <c r="CC120" s="842"/>
      <c r="CD120" s="842"/>
      <c r="CE120" s="842"/>
      <c r="CF120" s="866">
        <v>81</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1911696</v>
      </c>
      <c r="DH120" s="842"/>
      <c r="DI120" s="842"/>
      <c r="DJ120" s="842"/>
      <c r="DK120" s="842"/>
      <c r="DL120" s="842">
        <v>1821076</v>
      </c>
      <c r="DM120" s="842"/>
      <c r="DN120" s="842"/>
      <c r="DO120" s="842"/>
      <c r="DP120" s="842"/>
      <c r="DQ120" s="842">
        <v>1760177</v>
      </c>
      <c r="DR120" s="842"/>
      <c r="DS120" s="842"/>
      <c r="DT120" s="842"/>
      <c r="DU120" s="842"/>
      <c r="DV120" s="843">
        <v>48.5</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393454</v>
      </c>
      <c r="BR121" s="817"/>
      <c r="BS121" s="817"/>
      <c r="BT121" s="817"/>
      <c r="BU121" s="817"/>
      <c r="BV121" s="817">
        <v>322739</v>
      </c>
      <c r="BW121" s="817"/>
      <c r="BX121" s="817"/>
      <c r="BY121" s="817"/>
      <c r="BZ121" s="817"/>
      <c r="CA121" s="817">
        <v>323620</v>
      </c>
      <c r="CB121" s="817"/>
      <c r="CC121" s="817"/>
      <c r="CD121" s="817"/>
      <c r="CE121" s="817"/>
      <c r="CF121" s="875">
        <v>8.9</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533111</v>
      </c>
      <c r="DH121" s="817"/>
      <c r="DI121" s="817"/>
      <c r="DJ121" s="817"/>
      <c r="DK121" s="817"/>
      <c r="DL121" s="817">
        <v>480450</v>
      </c>
      <c r="DM121" s="817"/>
      <c r="DN121" s="817"/>
      <c r="DO121" s="817"/>
      <c r="DP121" s="817"/>
      <c r="DQ121" s="817">
        <v>469527</v>
      </c>
      <c r="DR121" s="817"/>
      <c r="DS121" s="817"/>
      <c r="DT121" s="817"/>
      <c r="DU121" s="817"/>
      <c r="DV121" s="794">
        <v>12.9</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v>1344</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6420528</v>
      </c>
      <c r="BR122" s="845"/>
      <c r="BS122" s="845"/>
      <c r="BT122" s="845"/>
      <c r="BU122" s="845"/>
      <c r="BV122" s="845">
        <v>6261728</v>
      </c>
      <c r="BW122" s="845"/>
      <c r="BX122" s="845"/>
      <c r="BY122" s="845"/>
      <c r="BZ122" s="845"/>
      <c r="CA122" s="845">
        <v>6091883</v>
      </c>
      <c r="CB122" s="845"/>
      <c r="CC122" s="845"/>
      <c r="CD122" s="845"/>
      <c r="CE122" s="845"/>
      <c r="CF122" s="846">
        <v>168</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365400</v>
      </c>
      <c r="DH122" s="817"/>
      <c r="DI122" s="817"/>
      <c r="DJ122" s="817"/>
      <c r="DK122" s="817"/>
      <c r="DL122" s="817">
        <v>328125</v>
      </c>
      <c r="DM122" s="817"/>
      <c r="DN122" s="817"/>
      <c r="DO122" s="817"/>
      <c r="DP122" s="817"/>
      <c r="DQ122" s="817">
        <v>320226</v>
      </c>
      <c r="DR122" s="817"/>
      <c r="DS122" s="817"/>
      <c r="DT122" s="817"/>
      <c r="DU122" s="817"/>
      <c r="DV122" s="794">
        <v>8.8000000000000007</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13381</v>
      </c>
      <c r="AB123" s="780"/>
      <c r="AC123" s="780"/>
      <c r="AD123" s="780"/>
      <c r="AE123" s="781"/>
      <c r="AF123" s="782">
        <v>13109</v>
      </c>
      <c r="AG123" s="780"/>
      <c r="AH123" s="780"/>
      <c r="AI123" s="780"/>
      <c r="AJ123" s="781"/>
      <c r="AK123" s="782">
        <v>12840</v>
      </c>
      <c r="AL123" s="780"/>
      <c r="AM123" s="780"/>
      <c r="AN123" s="780"/>
      <c r="AO123" s="781"/>
      <c r="AP123" s="824">
        <v>0.4</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9965556</v>
      </c>
      <c r="BR123" s="833"/>
      <c r="BS123" s="833"/>
      <c r="BT123" s="833"/>
      <c r="BU123" s="833"/>
      <c r="BV123" s="833">
        <v>9643336</v>
      </c>
      <c r="BW123" s="833"/>
      <c r="BX123" s="833"/>
      <c r="BY123" s="833"/>
      <c r="BZ123" s="833"/>
      <c r="CA123" s="833">
        <v>9352184</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51159</v>
      </c>
      <c r="DH123" s="780"/>
      <c r="DI123" s="780"/>
      <c r="DJ123" s="780"/>
      <c r="DK123" s="781"/>
      <c r="DL123" s="782">
        <v>54595</v>
      </c>
      <c r="DM123" s="780"/>
      <c r="DN123" s="780"/>
      <c r="DO123" s="780"/>
      <c r="DP123" s="781"/>
      <c r="DQ123" s="782">
        <v>46038</v>
      </c>
      <c r="DR123" s="780"/>
      <c r="DS123" s="780"/>
      <c r="DT123" s="780"/>
      <c r="DU123" s="781"/>
      <c r="DV123" s="824">
        <v>1.3</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26.3</v>
      </c>
      <c r="BR124" s="831"/>
      <c r="BS124" s="831"/>
      <c r="BT124" s="831"/>
      <c r="BU124" s="831"/>
      <c r="BV124" s="831">
        <v>26.1</v>
      </c>
      <c r="BW124" s="831"/>
      <c r="BX124" s="831"/>
      <c r="BY124" s="831"/>
      <c r="BZ124" s="831"/>
      <c r="CA124" s="831">
        <v>23.9</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41226</v>
      </c>
      <c r="AB126" s="780"/>
      <c r="AC126" s="780"/>
      <c r="AD126" s="780"/>
      <c r="AE126" s="781"/>
      <c r="AF126" s="782">
        <v>41224</v>
      </c>
      <c r="AG126" s="780"/>
      <c r="AH126" s="780"/>
      <c r="AI126" s="780"/>
      <c r="AJ126" s="781"/>
      <c r="AK126" s="782">
        <v>42711</v>
      </c>
      <c r="AL126" s="780"/>
      <c r="AM126" s="780"/>
      <c r="AN126" s="780"/>
      <c r="AO126" s="781"/>
      <c r="AP126" s="824">
        <v>1.2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197</v>
      </c>
      <c r="AB127" s="780"/>
      <c r="AC127" s="780"/>
      <c r="AD127" s="780"/>
      <c r="AE127" s="781"/>
      <c r="AF127" s="782">
        <v>150</v>
      </c>
      <c r="AG127" s="780"/>
      <c r="AH127" s="780"/>
      <c r="AI127" s="780"/>
      <c r="AJ127" s="781"/>
      <c r="AK127" s="782">
        <v>109</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43564</v>
      </c>
      <c r="AB128" s="801"/>
      <c r="AC128" s="801"/>
      <c r="AD128" s="801"/>
      <c r="AE128" s="802"/>
      <c r="AF128" s="803">
        <v>40253</v>
      </c>
      <c r="AG128" s="801"/>
      <c r="AH128" s="801"/>
      <c r="AI128" s="801"/>
      <c r="AJ128" s="802"/>
      <c r="AK128" s="803">
        <v>45497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4363732</v>
      </c>
      <c r="AB129" s="780"/>
      <c r="AC129" s="780"/>
      <c r="AD129" s="780"/>
      <c r="AE129" s="781"/>
      <c r="AF129" s="782">
        <v>4270410</v>
      </c>
      <c r="AG129" s="780"/>
      <c r="AH129" s="780"/>
      <c r="AI129" s="780"/>
      <c r="AJ129" s="781"/>
      <c r="AK129" s="782">
        <v>4247699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630618</v>
      </c>
      <c r="AB130" s="780"/>
      <c r="AC130" s="780"/>
      <c r="AD130" s="780"/>
      <c r="AE130" s="781"/>
      <c r="AF130" s="782">
        <v>639114</v>
      </c>
      <c r="AG130" s="780"/>
      <c r="AH130" s="780"/>
      <c r="AI130" s="780"/>
      <c r="AJ130" s="781"/>
      <c r="AK130" s="782">
        <v>620971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3733114</v>
      </c>
      <c r="AB131" s="764"/>
      <c r="AC131" s="764"/>
      <c r="AD131" s="764"/>
      <c r="AE131" s="765"/>
      <c r="AF131" s="766">
        <v>3631296</v>
      </c>
      <c r="AG131" s="764"/>
      <c r="AH131" s="764"/>
      <c r="AI131" s="764"/>
      <c r="AJ131" s="765"/>
      <c r="AK131" s="766">
        <v>3626728</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23.9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11.2702157</v>
      </c>
      <c r="AB132" s="745"/>
      <c r="AC132" s="745"/>
      <c r="AD132" s="745"/>
      <c r="AE132" s="746"/>
      <c r="AF132" s="747">
        <v>11.762632399999999</v>
      </c>
      <c r="AG132" s="745"/>
      <c r="AH132" s="745"/>
      <c r="AI132" s="745"/>
      <c r="AJ132" s="746"/>
      <c r="AK132" s="747">
        <v>12.24971931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11.1</v>
      </c>
      <c r="AB133" s="724"/>
      <c r="AC133" s="724"/>
      <c r="AD133" s="724"/>
      <c r="AE133" s="725"/>
      <c r="AF133" s="723">
        <v>11.5</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Qw5lNLXm3n0Azex/JwqzK7MpIr+x1OC702JMLlM5qhfyuX71W69oTOsN+0xRPFeaOojElCPf27uo41FmwDTeA==" saltValue="IfrQByul9As5SCin3Mao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qleYBQ8VVZA8jGI9o96YzMOpzI+K546Vg+/NdnuwsL9Z3tttspersizAUkgOqo1CPFs+8VW74p7mkUgioLu/Q==" saltValue="vG/FNxoBmV8EWISwC3EL1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U66" sqref="AU66:AY6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Sa2TvGoYRiL4VDmh/86ptf2a47MTpf/sDS5h5nQfYwx2RmWVAN8LE4c+uToAgFyM7DNlsFBzpJgZ5z4yku+uQ==" saltValue="NCV9jH/47ZyEvSj0yMMm/A==" spinCount="100000" sheet="1" objects="1" scenarios="1"/>
  <dataConsolidate/>
  <phoneticPr fontId="2"/>
  <printOptions horizontalCentered="1" verticalCentered="1"/>
  <pageMargins left="0" right="0" top="0" bottom="0" header="0" footer="0"/>
  <pageSetup paperSize="8" scale="70"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U66" sqref="AU66:AY6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1255820</v>
      </c>
      <c r="AP9" s="281">
        <v>202879</v>
      </c>
      <c r="AQ9" s="282">
        <v>171003</v>
      </c>
      <c r="AR9" s="283">
        <v>18.600000000000001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206551</v>
      </c>
      <c r="AP10" s="284">
        <v>33368</v>
      </c>
      <c r="AQ10" s="285">
        <v>27322</v>
      </c>
      <c r="AR10" s="286">
        <v>22.1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180088</v>
      </c>
      <c r="AP11" s="284">
        <v>29093</v>
      </c>
      <c r="AQ11" s="285">
        <v>5560</v>
      </c>
      <c r="AR11" s="286">
        <v>423.3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49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30764</v>
      </c>
      <c r="AP13" s="284">
        <v>4970</v>
      </c>
      <c r="AQ13" s="285">
        <v>6397</v>
      </c>
      <c r="AR13" s="286">
        <v>-22.3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3261</v>
      </c>
      <c r="AP14" s="284">
        <v>527</v>
      </c>
      <c r="AQ14" s="285">
        <v>3603</v>
      </c>
      <c r="AR14" s="286">
        <v>-85.4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-50164</v>
      </c>
      <c r="AP15" s="284">
        <v>-8104</v>
      </c>
      <c r="AQ15" s="285">
        <v>-9266</v>
      </c>
      <c r="AR15" s="286">
        <v>-12.5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1626320</v>
      </c>
      <c r="AP16" s="284">
        <v>262733</v>
      </c>
      <c r="AQ16" s="285">
        <v>204668</v>
      </c>
      <c r="AR16" s="286">
        <v>28.4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21.81</v>
      </c>
      <c r="AP21" s="298">
        <v>17.07</v>
      </c>
      <c r="AQ21" s="299">
        <v>4.74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96.3</v>
      </c>
      <c r="AP22" s="303">
        <v>95.6</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741789</v>
      </c>
      <c r="AP32" s="312">
        <v>119837</v>
      </c>
      <c r="AQ32" s="313">
        <v>121688</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v>42</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167</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304307</v>
      </c>
      <c r="AP35" s="312">
        <v>49161</v>
      </c>
      <c r="AQ35" s="313">
        <v>24481</v>
      </c>
      <c r="AR35" s="314">
        <v>100.8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8875</v>
      </c>
      <c r="AP36" s="312">
        <v>1434</v>
      </c>
      <c r="AQ36" s="313">
        <v>4187</v>
      </c>
      <c r="AR36" s="314">
        <v>-65.8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55660</v>
      </c>
      <c r="AP37" s="312">
        <v>8992</v>
      </c>
      <c r="AQ37" s="313">
        <v>813</v>
      </c>
      <c r="AR37" s="314">
        <v>1006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v>101</v>
      </c>
      <c r="AP38" s="315">
        <v>16</v>
      </c>
      <c r="AQ38" s="316">
        <v>19</v>
      </c>
      <c r="AR38" s="304">
        <v>-15.8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-45497</v>
      </c>
      <c r="AP39" s="312">
        <v>-7350</v>
      </c>
      <c r="AQ39" s="313">
        <v>-4925</v>
      </c>
      <c r="AR39" s="314">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-620971</v>
      </c>
      <c r="AP40" s="312">
        <v>-100318</v>
      </c>
      <c r="AQ40" s="313">
        <v>-96916</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444264</v>
      </c>
      <c r="AP41" s="312">
        <v>71771</v>
      </c>
      <c r="AQ41" s="313">
        <v>49555</v>
      </c>
      <c r="AR41" s="314">
        <v>44.8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1174007</v>
      </c>
      <c r="AN51" s="334">
        <v>170171</v>
      </c>
      <c r="AO51" s="335">
        <v>8.1</v>
      </c>
      <c r="AP51" s="336">
        <v>190274</v>
      </c>
      <c r="AQ51" s="337">
        <v>13.6</v>
      </c>
      <c r="AR51" s="338">
        <v>-5.5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398396</v>
      </c>
      <c r="AN52" s="342">
        <v>57747</v>
      </c>
      <c r="AO52" s="343">
        <v>114.1</v>
      </c>
      <c r="AP52" s="344">
        <v>88584</v>
      </c>
      <c r="AQ52" s="345">
        <v>7.3</v>
      </c>
      <c r="AR52" s="346">
        <v>106.8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1087653</v>
      </c>
      <c r="AN53" s="334">
        <v>161541</v>
      </c>
      <c r="AO53" s="335">
        <v>-5.0999999999999996</v>
      </c>
      <c r="AP53" s="336">
        <v>200194</v>
      </c>
      <c r="AQ53" s="337">
        <v>5.2</v>
      </c>
      <c r="AR53" s="338">
        <v>-10.3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335445</v>
      </c>
      <c r="AN54" s="342">
        <v>49821</v>
      </c>
      <c r="AO54" s="343">
        <v>-13.7</v>
      </c>
      <c r="AP54" s="344">
        <v>106422</v>
      </c>
      <c r="AQ54" s="345">
        <v>20.100000000000001</v>
      </c>
      <c r="AR54" s="346">
        <v>-33.799999999999997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1165863</v>
      </c>
      <c r="AN55" s="334">
        <v>178130</v>
      </c>
      <c r="AO55" s="335">
        <v>10.3</v>
      </c>
      <c r="AP55" s="336">
        <v>196914</v>
      </c>
      <c r="AQ55" s="337">
        <v>-1.6</v>
      </c>
      <c r="AR55" s="338">
        <v>11.9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253967</v>
      </c>
      <c r="AN56" s="342">
        <v>38803</v>
      </c>
      <c r="AO56" s="343">
        <v>-22.1</v>
      </c>
      <c r="AP56" s="344">
        <v>98966</v>
      </c>
      <c r="AQ56" s="345">
        <v>-7</v>
      </c>
      <c r="AR56" s="346">
        <v>-15.1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1120777</v>
      </c>
      <c r="AN57" s="334">
        <v>175808</v>
      </c>
      <c r="AO57" s="335">
        <v>-1.3</v>
      </c>
      <c r="AP57" s="336">
        <v>204757</v>
      </c>
      <c r="AQ57" s="337">
        <v>4</v>
      </c>
      <c r="AR57" s="338">
        <v>-5.3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315283</v>
      </c>
      <c r="AN58" s="342">
        <v>49456</v>
      </c>
      <c r="AO58" s="343">
        <v>27.5</v>
      </c>
      <c r="AP58" s="344">
        <v>106071</v>
      </c>
      <c r="AQ58" s="345">
        <v>7.2</v>
      </c>
      <c r="AR58" s="346">
        <v>20.3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969824</v>
      </c>
      <c r="AN59" s="334">
        <v>156676</v>
      </c>
      <c r="AO59" s="335">
        <v>-10.9</v>
      </c>
      <c r="AP59" s="336">
        <v>194971</v>
      </c>
      <c r="AQ59" s="337">
        <v>-4.8</v>
      </c>
      <c r="AR59" s="338">
        <v>-6.1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285770</v>
      </c>
      <c r="AN60" s="342">
        <v>46166</v>
      </c>
      <c r="AO60" s="343">
        <v>-6.7</v>
      </c>
      <c r="AP60" s="344">
        <v>105966</v>
      </c>
      <c r="AQ60" s="345">
        <v>-0.1</v>
      </c>
      <c r="AR60" s="346">
        <v>-6.6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1103625</v>
      </c>
      <c r="AN61" s="349">
        <v>168465</v>
      </c>
      <c r="AO61" s="350">
        <v>0.2</v>
      </c>
      <c r="AP61" s="351">
        <v>197422</v>
      </c>
      <c r="AQ61" s="352">
        <v>3.3</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317772</v>
      </c>
      <c r="AN62" s="342">
        <v>48399</v>
      </c>
      <c r="AO62" s="343">
        <v>19.8</v>
      </c>
      <c r="AP62" s="344">
        <v>101202</v>
      </c>
      <c r="AQ62" s="345">
        <v>5.5</v>
      </c>
      <c r="AR62" s="346">
        <v>14.3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27oGkViqoXv5bD1t2K2TiQo4i9/EpDEnRB5rxsSV3VHFiTjfrtYeXkRXKuH33rYzK3jxs21SXYRyVonAujCsw==" saltValue="pi6XZxd/DfRVUDry2aaQ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1+lhAzerdDj0NBqhmdPF69Ud+dyQ1oV6hE+c09YJfQnKfRd79mbyoSF9wa0eJBGff3icStP/Gwa+TgTRaMecVQ==" saltValue="TtwzpLyno1dlhwtZEdZb8A==" spinCount="100000" sheet="1" objects="1" scenarios="1"/>
  <dataConsolidate/>
  <phoneticPr fontId="2"/>
  <printOptions horizontalCentered="1" verticalCentered="1"/>
  <pageMargins left="0" right="0" top="0" bottom="0" header="0" footer="0"/>
  <pageSetup paperSize="8" scale="58"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Iof22X2VotV3Tm9NtqLYnzJ9GZyKxIkKRfwAykJ5SvzBf3MM0Jb4934aQm3/1qf+32KuxZB/23wQLIoBRtyayA==" saltValue="u336uUbIOJFm3uGQUW9ovA==" spinCount="100000" sheet="1" objects="1" scenarios="1"/>
  <dataConsolidate/>
  <phoneticPr fontId="2"/>
  <printOptions horizontalCentered="1" verticalCentered="1"/>
  <pageMargins left="0" right="0" top="0" bottom="0" header="0" footer="0"/>
  <pageSetup paperSize="8" scale="58"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20.309999999999999</v>
      </c>
      <c r="G47" s="12">
        <v>17.55</v>
      </c>
      <c r="H47" s="12">
        <v>24.2</v>
      </c>
      <c r="I47" s="12">
        <v>24.61</v>
      </c>
      <c r="J47" s="13">
        <v>22.73</v>
      </c>
    </row>
    <row r="48" spans="2:10" ht="57.75" customHeight="1" x14ac:dyDescent="0.15">
      <c r="B48" s="14"/>
      <c r="C48" s="1141" t="s">
        <v>4</v>
      </c>
      <c r="D48" s="1141"/>
      <c r="E48" s="1142"/>
      <c r="F48" s="15">
        <v>3.27</v>
      </c>
      <c r="G48" s="16">
        <v>2.93</v>
      </c>
      <c r="H48" s="16">
        <v>3.02</v>
      </c>
      <c r="I48" s="16">
        <v>3</v>
      </c>
      <c r="J48" s="17">
        <v>2.84</v>
      </c>
    </row>
    <row r="49" spans="2:10" ht="57.75" customHeight="1" thickBot="1" x14ac:dyDescent="0.2">
      <c r="B49" s="18"/>
      <c r="C49" s="1143" t="s">
        <v>5</v>
      </c>
      <c r="D49" s="1143"/>
      <c r="E49" s="1144"/>
      <c r="F49" s="19" t="s">
        <v>534</v>
      </c>
      <c r="G49" s="20" t="s">
        <v>535</v>
      </c>
      <c r="H49" s="20">
        <v>8.14</v>
      </c>
      <c r="I49" s="20" t="s">
        <v>536</v>
      </c>
      <c r="J49" s="21" t="s">
        <v>537</v>
      </c>
    </row>
    <row r="50" spans="2:10" x14ac:dyDescent="0.15"/>
  </sheetData>
  <sheetProtection algorithmName="SHA-512" hashValue="NMU3e0GyGeOWRr684Ek//iio5wE6P28yk3eHTJaTM9Yly7v17BmgIEnrGbxLHdUfRZbiiRW/kab7RuhVUT4PaQ==" saltValue="gIoGMeyE0zvarNkkodJeUQ=="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3" orientation="landscape" verticalDpi="300"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U66" sqref="AU66:AY6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538</v>
      </c>
      <c r="D34" s="1151"/>
      <c r="E34" s="1152"/>
      <c r="F34" s="32">
        <v>0</v>
      </c>
      <c r="G34" s="33">
        <v>0</v>
      </c>
      <c r="H34" s="33">
        <v>0.01</v>
      </c>
      <c r="I34" s="33">
        <v>0.01</v>
      </c>
      <c r="J34" s="34" t="s">
        <v>539</v>
      </c>
      <c r="K34" s="22"/>
      <c r="L34" s="22"/>
      <c r="M34" s="22"/>
      <c r="N34" s="22"/>
      <c r="O34" s="22"/>
      <c r="P34" s="22"/>
    </row>
    <row r="35" spans="1:16" ht="39" customHeight="1" x14ac:dyDescent="0.15">
      <c r="A35" s="22"/>
      <c r="B35" s="35"/>
      <c r="C35" s="1145" t="s">
        <v>540</v>
      </c>
      <c r="D35" s="1146"/>
      <c r="E35" s="1147"/>
      <c r="F35" s="36">
        <v>4</v>
      </c>
      <c r="G35" s="37">
        <v>4</v>
      </c>
      <c r="H35" s="37">
        <v>3.57</v>
      </c>
      <c r="I35" s="37">
        <v>3.33</v>
      </c>
      <c r="J35" s="38">
        <v>2.91</v>
      </c>
      <c r="K35" s="22"/>
      <c r="L35" s="22"/>
      <c r="M35" s="22"/>
      <c r="N35" s="22"/>
      <c r="O35" s="22"/>
      <c r="P35" s="22"/>
    </row>
    <row r="36" spans="1:16" ht="39" customHeight="1" x14ac:dyDescent="0.15">
      <c r="A36" s="22"/>
      <c r="B36" s="35"/>
      <c r="C36" s="1145" t="s">
        <v>541</v>
      </c>
      <c r="D36" s="1146"/>
      <c r="E36" s="1147"/>
      <c r="F36" s="36">
        <v>3.27</v>
      </c>
      <c r="G36" s="37">
        <v>2.92</v>
      </c>
      <c r="H36" s="37">
        <v>3.02</v>
      </c>
      <c r="I36" s="37">
        <v>2.99</v>
      </c>
      <c r="J36" s="38">
        <v>2.84</v>
      </c>
      <c r="K36" s="22"/>
      <c r="L36" s="22"/>
      <c r="M36" s="22"/>
      <c r="N36" s="22"/>
      <c r="O36" s="22"/>
      <c r="P36" s="22"/>
    </row>
    <row r="37" spans="1:16" ht="39" customHeight="1" x14ac:dyDescent="0.15">
      <c r="A37" s="22"/>
      <c r="B37" s="35"/>
      <c r="C37" s="1145" t="s">
        <v>542</v>
      </c>
      <c r="D37" s="1146"/>
      <c r="E37" s="1147"/>
      <c r="F37" s="36">
        <v>0.3</v>
      </c>
      <c r="G37" s="37">
        <v>0.55000000000000004</v>
      </c>
      <c r="H37" s="37">
        <v>0.71</v>
      </c>
      <c r="I37" s="37">
        <v>2.58</v>
      </c>
      <c r="J37" s="38">
        <v>1.84</v>
      </c>
      <c r="K37" s="22"/>
      <c r="L37" s="22"/>
      <c r="M37" s="22"/>
      <c r="N37" s="22"/>
      <c r="O37" s="22"/>
      <c r="P37" s="22"/>
    </row>
    <row r="38" spans="1:16" ht="39" customHeight="1" x14ac:dyDescent="0.15">
      <c r="A38" s="22"/>
      <c r="B38" s="35"/>
      <c r="C38" s="1145" t="s">
        <v>543</v>
      </c>
      <c r="D38" s="1146"/>
      <c r="E38" s="1147"/>
      <c r="F38" s="36">
        <v>1.35</v>
      </c>
      <c r="G38" s="37">
        <v>0.12</v>
      </c>
      <c r="H38" s="37">
        <v>0.98</v>
      </c>
      <c r="I38" s="37">
        <v>1.1200000000000001</v>
      </c>
      <c r="J38" s="38">
        <v>1.1100000000000001</v>
      </c>
      <c r="K38" s="22"/>
      <c r="L38" s="22"/>
      <c r="M38" s="22"/>
      <c r="N38" s="22"/>
      <c r="O38" s="22"/>
      <c r="P38" s="22"/>
    </row>
    <row r="39" spans="1:16" ht="39" customHeight="1" x14ac:dyDescent="0.15">
      <c r="A39" s="22"/>
      <c r="B39" s="35"/>
      <c r="C39" s="1145" t="s">
        <v>544</v>
      </c>
      <c r="D39" s="1146"/>
      <c r="E39" s="1147"/>
      <c r="F39" s="36">
        <v>0.1</v>
      </c>
      <c r="G39" s="37">
        <v>0.09</v>
      </c>
      <c r="H39" s="37">
        <v>7.0000000000000007E-2</v>
      </c>
      <c r="I39" s="37">
        <v>7.0000000000000007E-2</v>
      </c>
      <c r="J39" s="38">
        <v>0.27</v>
      </c>
      <c r="K39" s="22"/>
      <c r="L39" s="22"/>
      <c r="M39" s="22"/>
      <c r="N39" s="22"/>
      <c r="O39" s="22"/>
      <c r="P39" s="22"/>
    </row>
    <row r="40" spans="1:16" ht="39" customHeight="1" x14ac:dyDescent="0.15">
      <c r="A40" s="22"/>
      <c r="B40" s="35"/>
      <c r="C40" s="1145" t="s">
        <v>545</v>
      </c>
      <c r="D40" s="1146"/>
      <c r="E40" s="1147"/>
      <c r="F40" s="36">
        <v>0.06</v>
      </c>
      <c r="G40" s="37">
        <v>0.08</v>
      </c>
      <c r="H40" s="37">
        <v>0.04</v>
      </c>
      <c r="I40" s="37">
        <v>0.06</v>
      </c>
      <c r="J40" s="38">
        <v>0.12</v>
      </c>
      <c r="K40" s="22"/>
      <c r="L40" s="22"/>
      <c r="M40" s="22"/>
      <c r="N40" s="22"/>
      <c r="O40" s="22"/>
      <c r="P40" s="22"/>
    </row>
    <row r="41" spans="1:16" ht="39" customHeight="1" x14ac:dyDescent="0.15">
      <c r="A41" s="22"/>
      <c r="B41" s="35"/>
      <c r="C41" s="1145" t="s">
        <v>546</v>
      </c>
      <c r="D41" s="1146"/>
      <c r="E41" s="1147"/>
      <c r="F41" s="36">
        <v>0.49</v>
      </c>
      <c r="G41" s="37">
        <v>0.65</v>
      </c>
      <c r="H41" s="37">
        <v>0.31</v>
      </c>
      <c r="I41" s="37">
        <v>0.37</v>
      </c>
      <c r="J41" s="38">
        <v>0.11</v>
      </c>
      <c r="K41" s="22"/>
      <c r="L41" s="22"/>
      <c r="M41" s="22"/>
      <c r="N41" s="22"/>
      <c r="O41" s="22"/>
      <c r="P41" s="22"/>
    </row>
    <row r="42" spans="1:16" ht="39" customHeight="1" x14ac:dyDescent="0.15">
      <c r="A42" s="22"/>
      <c r="B42" s="39"/>
      <c r="C42" s="1145" t="s">
        <v>547</v>
      </c>
      <c r="D42" s="1146"/>
      <c r="E42" s="1147"/>
      <c r="F42" s="36" t="s">
        <v>491</v>
      </c>
      <c r="G42" s="37" t="s">
        <v>491</v>
      </c>
      <c r="H42" s="37" t="s">
        <v>491</v>
      </c>
      <c r="I42" s="37" t="s">
        <v>548</v>
      </c>
      <c r="J42" s="38" t="s">
        <v>491</v>
      </c>
      <c r="K42" s="22"/>
      <c r="L42" s="22"/>
      <c r="M42" s="22"/>
      <c r="N42" s="22"/>
      <c r="O42" s="22"/>
      <c r="P42" s="22"/>
    </row>
    <row r="43" spans="1:16" ht="39" customHeight="1" thickBot="1" x14ac:dyDescent="0.2">
      <c r="A43" s="22"/>
      <c r="B43" s="40"/>
      <c r="C43" s="1148" t="s">
        <v>549</v>
      </c>
      <c r="D43" s="1149"/>
      <c r="E43" s="1150"/>
      <c r="F43" s="41">
        <v>0.02</v>
      </c>
      <c r="G43" s="42">
        <v>0.06</v>
      </c>
      <c r="H43" s="42">
        <v>0.01</v>
      </c>
      <c r="I43" s="42" t="s">
        <v>491</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JGZOfJaA+uz9QkSDuwYpX8VId8NGl4aA00h8JjcVBeUDNLtTq36Zlfn80OchXaJNlnHkhmCSpQir1CnVt2DVQ==" saltValue="3IzGByLXKUyPs3mqkMT8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8" orientation="landscape" verticalDpi="300"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U66" sqref="AU66:AY6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645</v>
      </c>
      <c r="L45" s="60">
        <v>683</v>
      </c>
      <c r="M45" s="60">
        <v>729</v>
      </c>
      <c r="N45" s="60">
        <v>742</v>
      </c>
      <c r="O45" s="61">
        <v>742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317</v>
      </c>
      <c r="L48" s="64">
        <v>309</v>
      </c>
      <c r="M48" s="64">
        <v>301</v>
      </c>
      <c r="N48" s="64">
        <v>301</v>
      </c>
      <c r="O48" s="65">
        <v>304</v>
      </c>
      <c r="P48" s="48"/>
      <c r="Q48" s="48"/>
      <c r="R48" s="48"/>
      <c r="S48" s="48"/>
      <c r="T48" s="48"/>
      <c r="U48" s="48"/>
    </row>
    <row r="49" spans="1:21" ht="30.75" customHeight="1" x14ac:dyDescent="0.15">
      <c r="A49" s="48"/>
      <c r="B49" s="1178"/>
      <c r="C49" s="1179"/>
      <c r="D49" s="62"/>
      <c r="E49" s="1155" t="s">
        <v>14</v>
      </c>
      <c r="F49" s="1155"/>
      <c r="G49" s="1155"/>
      <c r="H49" s="1155"/>
      <c r="I49" s="1155"/>
      <c r="J49" s="1156"/>
      <c r="K49" s="63">
        <v>2</v>
      </c>
      <c r="L49" s="64">
        <v>9</v>
      </c>
      <c r="M49" s="64">
        <v>9</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v>58</v>
      </c>
      <c r="L50" s="64">
        <v>58</v>
      </c>
      <c r="M50" s="64">
        <v>56</v>
      </c>
      <c r="N50" s="64">
        <v>54</v>
      </c>
      <c r="O50" s="65">
        <v>56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671</v>
      </c>
      <c r="L52" s="64">
        <v>661</v>
      </c>
      <c r="M52" s="64">
        <v>675</v>
      </c>
      <c r="N52" s="64">
        <v>679</v>
      </c>
      <c r="O52" s="65">
        <v>666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351</v>
      </c>
      <c r="L53" s="69">
        <v>398</v>
      </c>
      <c r="M53" s="69">
        <v>420</v>
      </c>
      <c r="N53" s="69">
        <v>427</v>
      </c>
      <c r="O53" s="70">
        <v>445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oAd16Uguns6pbKkQEDAlxGdhzTlCbXXjw7m8WnI7JZ0pgJxxTyDIyDMfSkNg9EkjdgccVqBdlUVviN/YNdj9A==" saltValue="POzhVDldm9QTkPI798C/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8" scale="78" orientation="landscape" verticalDpi="300"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J44" sqref="J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7190</v>
      </c>
      <c r="J41" s="356">
        <v>7182</v>
      </c>
      <c r="K41" s="356">
        <v>7123</v>
      </c>
      <c r="L41" s="356">
        <v>7054</v>
      </c>
      <c r="M41" s="357">
        <v>6828</v>
      </c>
    </row>
    <row r="42" spans="2:13" ht="27.75" customHeight="1" x14ac:dyDescent="0.15">
      <c r="B42" s="1186"/>
      <c r="C42" s="1187"/>
      <c r="D42" s="106"/>
      <c r="E42" s="1190" t="s">
        <v>32</v>
      </c>
      <c r="F42" s="1190"/>
      <c r="G42" s="1190"/>
      <c r="H42" s="1191"/>
      <c r="I42" s="358">
        <v>565</v>
      </c>
      <c r="J42" s="359">
        <v>511</v>
      </c>
      <c r="K42" s="359">
        <v>440</v>
      </c>
      <c r="L42" s="359">
        <v>392</v>
      </c>
      <c r="M42" s="360">
        <v>336</v>
      </c>
    </row>
    <row r="43" spans="2:13" ht="27.75" customHeight="1" x14ac:dyDescent="0.15">
      <c r="B43" s="1186"/>
      <c r="C43" s="1187"/>
      <c r="D43" s="106"/>
      <c r="E43" s="1190" t="s">
        <v>33</v>
      </c>
      <c r="F43" s="1190"/>
      <c r="G43" s="1190"/>
      <c r="H43" s="1191"/>
      <c r="I43" s="358">
        <v>3194</v>
      </c>
      <c r="J43" s="359">
        <v>2996</v>
      </c>
      <c r="K43" s="359">
        <v>2861</v>
      </c>
      <c r="L43" s="359">
        <v>2684</v>
      </c>
      <c r="M43" s="360">
        <v>2596</v>
      </c>
    </row>
    <row r="44" spans="2:13" ht="27.75" customHeight="1" x14ac:dyDescent="0.15">
      <c r="B44" s="1186"/>
      <c r="C44" s="1187"/>
      <c r="D44" s="106"/>
      <c r="E44" s="1190" t="s">
        <v>34</v>
      </c>
      <c r="F44" s="1190"/>
      <c r="G44" s="1190"/>
      <c r="H44" s="1191"/>
      <c r="I44" s="358">
        <v>57</v>
      </c>
      <c r="J44" s="359">
        <v>47</v>
      </c>
      <c r="K44" s="359">
        <v>36</v>
      </c>
      <c r="L44" s="359">
        <v>28</v>
      </c>
      <c r="M44" s="360">
        <v>19</v>
      </c>
    </row>
    <row r="45" spans="2:13" ht="27.75" customHeight="1" x14ac:dyDescent="0.15">
      <c r="B45" s="1186"/>
      <c r="C45" s="1187"/>
      <c r="D45" s="106"/>
      <c r="E45" s="1190" t="s">
        <v>35</v>
      </c>
      <c r="F45" s="1190"/>
      <c r="G45" s="1190"/>
      <c r="H45" s="1191"/>
      <c r="I45" s="358">
        <v>596</v>
      </c>
      <c r="J45" s="359">
        <v>536</v>
      </c>
      <c r="K45" s="359">
        <v>486</v>
      </c>
      <c r="L45" s="359">
        <v>436</v>
      </c>
      <c r="M45" s="360">
        <v>441</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2993</v>
      </c>
      <c r="J50" s="359">
        <v>2852</v>
      </c>
      <c r="K50" s="359">
        <v>3152</v>
      </c>
      <c r="L50" s="359">
        <v>3059</v>
      </c>
      <c r="M50" s="360">
        <v>2937</v>
      </c>
    </row>
    <row r="51" spans="2:13" ht="27.75" customHeight="1" x14ac:dyDescent="0.15">
      <c r="B51" s="1186"/>
      <c r="C51" s="1187"/>
      <c r="D51" s="106"/>
      <c r="E51" s="1190" t="s">
        <v>42</v>
      </c>
      <c r="F51" s="1190"/>
      <c r="G51" s="1190"/>
      <c r="H51" s="1191"/>
      <c r="I51" s="358">
        <v>588</v>
      </c>
      <c r="J51" s="359">
        <v>465</v>
      </c>
      <c r="K51" s="359">
        <v>393</v>
      </c>
      <c r="L51" s="359">
        <v>323</v>
      </c>
      <c r="M51" s="360">
        <v>324</v>
      </c>
    </row>
    <row r="52" spans="2:13" ht="27.75" customHeight="1" x14ac:dyDescent="0.15">
      <c r="B52" s="1188"/>
      <c r="C52" s="1189"/>
      <c r="D52" s="106"/>
      <c r="E52" s="1190" t="s">
        <v>43</v>
      </c>
      <c r="F52" s="1190"/>
      <c r="G52" s="1190"/>
      <c r="H52" s="1191"/>
      <c r="I52" s="358">
        <v>6615</v>
      </c>
      <c r="J52" s="359">
        <v>6525</v>
      </c>
      <c r="K52" s="359">
        <v>6421</v>
      </c>
      <c r="L52" s="359">
        <v>6262</v>
      </c>
      <c r="M52" s="360">
        <v>6092</v>
      </c>
    </row>
    <row r="53" spans="2:13" ht="27.75" customHeight="1" thickBot="1" x14ac:dyDescent="0.2">
      <c r="B53" s="1192" t="s">
        <v>19</v>
      </c>
      <c r="C53" s="1193"/>
      <c r="D53" s="110"/>
      <c r="E53" s="1194" t="s">
        <v>44</v>
      </c>
      <c r="F53" s="1194"/>
      <c r="G53" s="1194"/>
      <c r="H53" s="1195"/>
      <c r="I53" s="361">
        <v>1405</v>
      </c>
      <c r="J53" s="362">
        <v>1430</v>
      </c>
      <c r="K53" s="362">
        <v>982</v>
      </c>
      <c r="L53" s="362">
        <v>950</v>
      </c>
      <c r="M53" s="363">
        <v>868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hWiDD3eLPVL06rfvqt1J2+Sm5vn0vPKoivqFHoW8VY4+sbDr0pzpfp6bvFBtUJ9tMiCsYSb6m0u97YbfXznPw==" saltValue="r2CTEXhUvEXzpNWgcZzn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8" orientation="landscape" verticalDpi="300"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1056</v>
      </c>
      <c r="G55" s="122">
        <v>1051</v>
      </c>
      <c r="H55" s="123">
        <v>966</v>
      </c>
    </row>
    <row r="56" spans="2:8" ht="52.5" customHeight="1" x14ac:dyDescent="0.15">
      <c r="B56" s="124"/>
      <c r="C56" s="1213" t="s">
        <v>47</v>
      </c>
      <c r="D56" s="1213"/>
      <c r="E56" s="1214"/>
      <c r="F56" s="125">
        <v>463</v>
      </c>
      <c r="G56" s="125">
        <v>408</v>
      </c>
      <c r="H56" s="126">
        <v>380</v>
      </c>
    </row>
    <row r="57" spans="2:8" ht="53.25" customHeight="1" x14ac:dyDescent="0.15">
      <c r="B57" s="124"/>
      <c r="C57" s="1215" t="s">
        <v>48</v>
      </c>
      <c r="D57" s="1215"/>
      <c r="E57" s="1216"/>
      <c r="F57" s="127">
        <v>1371</v>
      </c>
      <c r="G57" s="127">
        <v>1340</v>
      </c>
      <c r="H57" s="128">
        <v>1340</v>
      </c>
    </row>
    <row r="58" spans="2:8" ht="45.75" customHeight="1" x14ac:dyDescent="0.15">
      <c r="B58" s="129"/>
      <c r="C58" s="1203" t="s">
        <v>560</v>
      </c>
      <c r="D58" s="1204"/>
      <c r="E58" s="1205"/>
      <c r="F58" s="130">
        <v>314</v>
      </c>
      <c r="G58" s="130">
        <v>343</v>
      </c>
      <c r="H58" s="131">
        <v>377</v>
      </c>
    </row>
    <row r="59" spans="2:8" ht="45.75" customHeight="1" x14ac:dyDescent="0.15">
      <c r="B59" s="129"/>
      <c r="C59" s="1203" t="s">
        <v>561</v>
      </c>
      <c r="D59" s="1204"/>
      <c r="E59" s="1205"/>
      <c r="F59" s="130">
        <v>337</v>
      </c>
      <c r="G59" s="130">
        <v>328</v>
      </c>
      <c r="H59" s="131">
        <v>319</v>
      </c>
    </row>
    <row r="60" spans="2:8" ht="45.75" customHeight="1" x14ac:dyDescent="0.15">
      <c r="B60" s="129"/>
      <c r="C60" s="1203" t="s">
        <v>562</v>
      </c>
      <c r="D60" s="1204"/>
      <c r="E60" s="1205"/>
      <c r="F60" s="130">
        <v>120</v>
      </c>
      <c r="G60" s="130">
        <v>123</v>
      </c>
      <c r="H60" s="131">
        <v>142</v>
      </c>
    </row>
    <row r="61" spans="2:8" ht="45.75" customHeight="1" x14ac:dyDescent="0.15">
      <c r="B61" s="129"/>
      <c r="C61" s="1203" t="s">
        <v>563</v>
      </c>
      <c r="D61" s="1204"/>
      <c r="E61" s="1205"/>
      <c r="F61" s="130">
        <v>119</v>
      </c>
      <c r="G61" s="130">
        <v>116</v>
      </c>
      <c r="H61" s="131">
        <v>113</v>
      </c>
    </row>
    <row r="62" spans="2:8" ht="45.75" customHeight="1" thickBot="1" x14ac:dyDescent="0.2">
      <c r="B62" s="132"/>
      <c r="C62" s="1206" t="s">
        <v>564</v>
      </c>
      <c r="D62" s="1207"/>
      <c r="E62" s="1208"/>
      <c r="F62" s="133">
        <v>160</v>
      </c>
      <c r="G62" s="133">
        <v>110</v>
      </c>
      <c r="H62" s="134">
        <v>110</v>
      </c>
    </row>
    <row r="63" spans="2:8" ht="52.5" customHeight="1" thickBot="1" x14ac:dyDescent="0.2">
      <c r="B63" s="135"/>
      <c r="C63" s="1209" t="s">
        <v>49</v>
      </c>
      <c r="D63" s="1209"/>
      <c r="E63" s="1210"/>
      <c r="F63" s="136">
        <v>2890</v>
      </c>
      <c r="G63" s="136">
        <v>2799</v>
      </c>
      <c r="H63" s="137">
        <v>2685</v>
      </c>
    </row>
    <row r="64" spans="2:8" x14ac:dyDescent="0.15"/>
  </sheetData>
  <sheetProtection algorithmName="SHA-512" hashValue="KBSJmGi6KDx6zg/5z1FF/MOD1A2Qv+GQJtxjDSnKyzBxvBLlXqXJzMkADU6qoB2jwUpAqndOLNw0+cZButbrGQ==" saltValue="1TZearVo9OukFctqg+H8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3" orientation="landscape" verticalDpi="300"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170171</v>
      </c>
      <c r="E3" s="156"/>
      <c r="F3" s="157">
        <v>190274</v>
      </c>
      <c r="G3" s="158"/>
      <c r="H3" s="159"/>
    </row>
    <row r="4" spans="1:8" x14ac:dyDescent="0.15">
      <c r="A4" s="160"/>
      <c r="B4" s="161"/>
      <c r="C4" s="162"/>
      <c r="D4" s="163">
        <v>57747</v>
      </c>
      <c r="E4" s="164"/>
      <c r="F4" s="165">
        <v>88584</v>
      </c>
      <c r="G4" s="166"/>
      <c r="H4" s="167"/>
    </row>
    <row r="5" spans="1:8" x14ac:dyDescent="0.15">
      <c r="A5" s="148" t="s">
        <v>523</v>
      </c>
      <c r="B5" s="153"/>
      <c r="C5" s="154"/>
      <c r="D5" s="155">
        <v>161541</v>
      </c>
      <c r="E5" s="156"/>
      <c r="F5" s="157">
        <v>200194</v>
      </c>
      <c r="G5" s="158"/>
      <c r="H5" s="159"/>
    </row>
    <row r="6" spans="1:8" x14ac:dyDescent="0.15">
      <c r="A6" s="160"/>
      <c r="B6" s="161"/>
      <c r="C6" s="162"/>
      <c r="D6" s="163">
        <v>49821</v>
      </c>
      <c r="E6" s="164"/>
      <c r="F6" s="165">
        <v>106422</v>
      </c>
      <c r="G6" s="166"/>
      <c r="H6" s="167"/>
    </row>
    <row r="7" spans="1:8" x14ac:dyDescent="0.15">
      <c r="A7" s="148" t="s">
        <v>524</v>
      </c>
      <c r="B7" s="153"/>
      <c r="C7" s="154"/>
      <c r="D7" s="155">
        <v>178130</v>
      </c>
      <c r="E7" s="156"/>
      <c r="F7" s="157">
        <v>196914</v>
      </c>
      <c r="G7" s="158"/>
      <c r="H7" s="159"/>
    </row>
    <row r="8" spans="1:8" x14ac:dyDescent="0.15">
      <c r="A8" s="160"/>
      <c r="B8" s="161"/>
      <c r="C8" s="162"/>
      <c r="D8" s="163">
        <v>38803</v>
      </c>
      <c r="E8" s="164"/>
      <c r="F8" s="165">
        <v>98966</v>
      </c>
      <c r="G8" s="166"/>
      <c r="H8" s="167"/>
    </row>
    <row r="9" spans="1:8" x14ac:dyDescent="0.15">
      <c r="A9" s="148" t="s">
        <v>525</v>
      </c>
      <c r="B9" s="153"/>
      <c r="C9" s="154"/>
      <c r="D9" s="155">
        <v>175808</v>
      </c>
      <c r="E9" s="156"/>
      <c r="F9" s="157">
        <v>204757</v>
      </c>
      <c r="G9" s="158"/>
      <c r="H9" s="159"/>
    </row>
    <row r="10" spans="1:8" x14ac:dyDescent="0.15">
      <c r="A10" s="160"/>
      <c r="B10" s="161"/>
      <c r="C10" s="162"/>
      <c r="D10" s="163">
        <v>49456</v>
      </c>
      <c r="E10" s="164"/>
      <c r="F10" s="165">
        <v>106071</v>
      </c>
      <c r="G10" s="166"/>
      <c r="H10" s="167"/>
    </row>
    <row r="11" spans="1:8" x14ac:dyDescent="0.15">
      <c r="A11" s="148" t="s">
        <v>526</v>
      </c>
      <c r="B11" s="153"/>
      <c r="C11" s="154"/>
      <c r="D11" s="155">
        <v>156676</v>
      </c>
      <c r="E11" s="156"/>
      <c r="F11" s="157">
        <v>194971</v>
      </c>
      <c r="G11" s="158"/>
      <c r="H11" s="159"/>
    </row>
    <row r="12" spans="1:8" x14ac:dyDescent="0.15">
      <c r="A12" s="160"/>
      <c r="B12" s="161"/>
      <c r="C12" s="168"/>
      <c r="D12" s="163">
        <v>46166</v>
      </c>
      <c r="E12" s="164"/>
      <c r="F12" s="165">
        <v>105966</v>
      </c>
      <c r="G12" s="166"/>
      <c r="H12" s="167"/>
    </row>
    <row r="13" spans="1:8" x14ac:dyDescent="0.15">
      <c r="A13" s="148"/>
      <c r="B13" s="153"/>
      <c r="C13" s="169"/>
      <c r="D13" s="170">
        <v>168465</v>
      </c>
      <c r="E13" s="171"/>
      <c r="F13" s="172">
        <v>197422</v>
      </c>
      <c r="G13" s="173"/>
      <c r="H13" s="159"/>
    </row>
    <row r="14" spans="1:8" x14ac:dyDescent="0.15">
      <c r="A14" s="160"/>
      <c r="B14" s="161"/>
      <c r="C14" s="162"/>
      <c r="D14" s="163">
        <v>48399</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3.27</v>
      </c>
      <c r="C19" s="174">
        <f>ROUND(VALUE(SUBSTITUTE(実質収支比率等に係る経年分析!G$48,"▲","-")),2)</f>
        <v>2.93</v>
      </c>
      <c r="D19" s="174">
        <f>ROUND(VALUE(SUBSTITUTE(実質収支比率等に係る経年分析!H$48,"▲","-")),2)</f>
        <v>3.02</v>
      </c>
      <c r="E19" s="174">
        <f>ROUND(VALUE(SUBSTITUTE(実質収支比率等に係る経年分析!I$48,"▲","-")),2)</f>
        <v>3</v>
      </c>
      <c r="F19" s="174">
        <f>ROUND(VALUE(SUBSTITUTE(実質収支比率等に係る経年分析!J$48,"▲","-")),2)</f>
        <v>2.84</v>
      </c>
    </row>
    <row r="20" spans="1:11" x14ac:dyDescent="0.15">
      <c r="A20" s="174" t="s">
        <v>53</v>
      </c>
      <c r="B20" s="174">
        <f>ROUND(VALUE(SUBSTITUTE(実質収支比率等に係る経年分析!F$47,"▲","-")),2)</f>
        <v>20.309999999999999</v>
      </c>
      <c r="C20" s="174">
        <f>ROUND(VALUE(SUBSTITUTE(実質収支比率等に係る経年分析!G$47,"▲","-")),2)</f>
        <v>17.55</v>
      </c>
      <c r="D20" s="174">
        <f>ROUND(VALUE(SUBSTITUTE(実質収支比率等に係る経年分析!H$47,"▲","-")),2)</f>
        <v>24.2</v>
      </c>
      <c r="E20" s="174">
        <f>ROUND(VALUE(SUBSTITUTE(実質収支比率等に係る経年分析!I$47,"▲","-")),2)</f>
        <v>24.61</v>
      </c>
      <c r="F20" s="174">
        <f>ROUND(VALUE(SUBSTITUTE(実質収支比率等に係る経年分析!J$47,"▲","-")),2)</f>
        <v>22.73</v>
      </c>
    </row>
    <row r="21" spans="1:11" x14ac:dyDescent="0.15">
      <c r="A21" s="174" t="s">
        <v>54</v>
      </c>
      <c r="B21" s="174">
        <f>IF(ISNUMBER(VALUE(SUBSTITUTE(実質収支比率等に係る経年分析!F$49,"▲","-"))),ROUND(VALUE(SUBSTITUTE(実質収支比率等に係る経年分析!F$49,"▲","-")),2),NA())</f>
        <v>-11.71</v>
      </c>
      <c r="C21" s="174">
        <f>IF(ISNUMBER(VALUE(SUBSTITUTE(実質収支比率等に係る経年分析!G$49,"▲","-"))),ROUND(VALUE(SUBSTITUTE(実質収支比率等に係る経年分析!G$49,"▲","-")),2),NA())</f>
        <v>-2.44</v>
      </c>
      <c r="D21" s="174">
        <f>IF(ISNUMBER(VALUE(SUBSTITUTE(実質収支比率等に係る経年分析!H$49,"▲","-"))),ROUND(VALUE(SUBSTITUTE(実質収支比率等に係る経年分析!H$49,"▲","-")),2),NA())</f>
        <v>8.14</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-2.1800000000000002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0.09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公共下水道特別会計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国民健康保険病院事業会計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15">
      <c r="A36" s="175" t="str">
        <f>IF(連結実質赤字比率に係る赤字・黒字の構成分析!C$34="",NA(),連結実質赤字比率に係る赤字・黒字の構成分析!C$34)</f>
        <v>後期高齢者医療特別会計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671</v>
      </c>
      <c r="E42" s="176"/>
      <c r="F42" s="176"/>
      <c r="G42" s="176">
        <f>'実質公債費比率（分子）の構造'!L$52</f>
        <v>661</v>
      </c>
      <c r="H42" s="176"/>
      <c r="I42" s="176"/>
      <c r="J42" s="176">
        <f>'実質公債費比率（分子）の構造'!M$52</f>
        <v>675</v>
      </c>
      <c r="K42" s="176"/>
      <c r="L42" s="176"/>
      <c r="M42" s="176">
        <f>'実質公債費比率（分子）の構造'!N$52</f>
        <v>679</v>
      </c>
      <c r="N42" s="176"/>
      <c r="O42" s="176"/>
      <c r="P42" s="176">
        <f>'実質公債費比率（分子）の構造'!O$52</f>
        <v>666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58</v>
      </c>
      <c r="C44" s="176"/>
      <c r="D44" s="176"/>
      <c r="E44" s="176">
        <f>'実質公債費比率（分子）の構造'!L$50</f>
        <v>58</v>
      </c>
      <c r="F44" s="176"/>
      <c r="G44" s="176"/>
      <c r="H44" s="176">
        <f>'実質公債費比率（分子）の構造'!M$50</f>
        <v>56</v>
      </c>
      <c r="I44" s="176"/>
      <c r="J44" s="176"/>
      <c r="K44" s="176">
        <f>'実質公債費比率（分子）の構造'!N$50</f>
        <v>54</v>
      </c>
      <c r="L44" s="176"/>
      <c r="M44" s="176"/>
      <c r="N44" s="176">
        <f>'実質公債費比率（分子）の構造'!O$50</f>
        <v>56</v>
      </c>
      <c r="O44" s="176"/>
      <c r="P44" s="176"/>
    </row>
    <row r="45" spans="1:16" x14ac:dyDescent="0.15">
      <c r="A45" s="176" t="s">
        <v>63</v>
      </c>
      <c r="B45" s="176">
        <f>'実質公債費比率（分子）の構造'!K$49</f>
        <v>2</v>
      </c>
      <c r="C45" s="176"/>
      <c r="D45" s="176"/>
      <c r="E45" s="176">
        <f>'実質公債費比率（分子）の構造'!L$49</f>
        <v>9</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317</v>
      </c>
      <c r="C46" s="176"/>
      <c r="D46" s="176"/>
      <c r="E46" s="176">
        <f>'実質公債費比率（分子）の構造'!L$48</f>
        <v>309</v>
      </c>
      <c r="F46" s="176"/>
      <c r="G46" s="176"/>
      <c r="H46" s="176">
        <f>'実質公債費比率（分子）の構造'!M$48</f>
        <v>301</v>
      </c>
      <c r="I46" s="176"/>
      <c r="J46" s="176"/>
      <c r="K46" s="176">
        <f>'実質公債費比率（分子）の構造'!N$48</f>
        <v>301</v>
      </c>
      <c r="L46" s="176"/>
      <c r="M46" s="176"/>
      <c r="N46" s="176">
        <f>'実質公債費比率（分子）の構造'!O$48</f>
        <v>304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645</v>
      </c>
      <c r="C49" s="176"/>
      <c r="D49" s="176"/>
      <c r="E49" s="176">
        <f>'実質公債費比率（分子）の構造'!L$45</f>
        <v>683</v>
      </c>
      <c r="F49" s="176"/>
      <c r="G49" s="176"/>
      <c r="H49" s="176">
        <f>'実質公債費比率（分子）の構造'!M$45</f>
        <v>729</v>
      </c>
      <c r="I49" s="176"/>
      <c r="J49" s="176"/>
      <c r="K49" s="176">
        <f>'実質公債費比率（分子）の構造'!N$45</f>
        <v>742</v>
      </c>
      <c r="L49" s="176"/>
      <c r="M49" s="176"/>
      <c r="N49" s="176">
        <f>'実質公債費比率（分子）の構造'!O$45</f>
        <v>742</v>
      </c>
      <c r="O49" s="176"/>
      <c r="P49" s="176"/>
    </row>
    <row r="50" spans="1:16" x14ac:dyDescent="0.15">
      <c r="A50" s="176" t="s">
        <v>67</v>
      </c>
      <c r="B50" s="176" t="e">
        <f>NA()</f>
        <v>#N/A</v>
      </c>
      <c r="C50" s="176">
        <f>IF(ISNUMBER('実質公債費比率（分子）の構造'!K$53),'実質公債費比率（分子）の構造'!K$53,NA())</f>
        <v>351</v>
      </c>
      <c r="D50" s="176" t="e">
        <f>NA()</f>
        <v>#N/A</v>
      </c>
      <c r="E50" s="176" t="e">
        <f>NA()</f>
        <v>#N/A</v>
      </c>
      <c r="F50" s="176">
        <f>IF(ISNUMBER('実質公債費比率（分子）の構造'!L$53),'実質公債費比率（分子）の構造'!L$53,NA())</f>
        <v>398</v>
      </c>
      <c r="G50" s="176" t="e">
        <f>NA()</f>
        <v>#N/A</v>
      </c>
      <c r="H50" s="176" t="e">
        <f>NA()</f>
        <v>#N/A</v>
      </c>
      <c r="I50" s="176">
        <f>IF(ISNUMBER('実質公債費比率（分子）の構造'!M$53),'実質公債費比率（分子）の構造'!M$53,NA())</f>
        <v>420</v>
      </c>
      <c r="J50" s="176" t="e">
        <f>NA()</f>
        <v>#N/A</v>
      </c>
      <c r="K50" s="176" t="e">
        <f>NA()</f>
        <v>#N/A</v>
      </c>
      <c r="L50" s="176">
        <f>IF(ISNUMBER('実質公債費比率（分子）の構造'!N$53),'実質公債費比率（分子）の構造'!N$53,NA())</f>
        <v>427</v>
      </c>
      <c r="M50" s="176" t="e">
        <f>NA()</f>
        <v>#N/A</v>
      </c>
      <c r="N50" s="176" t="e">
        <f>NA()</f>
        <v>#N/A</v>
      </c>
      <c r="O50" s="176">
        <f>IF(ISNUMBER('実質公債費比率（分子）の構造'!O$53),'実質公債費比率（分子）の構造'!O$53,NA())</f>
        <v>445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6615</v>
      </c>
      <c r="E56" s="175"/>
      <c r="F56" s="175"/>
      <c r="G56" s="175">
        <f>'将来負担比率（分子）の構造'!J$52</f>
        <v>6525</v>
      </c>
      <c r="H56" s="175"/>
      <c r="I56" s="175"/>
      <c r="J56" s="175">
        <f>'将来負担比率（分子）の構造'!K$52</f>
        <v>6421</v>
      </c>
      <c r="K56" s="175"/>
      <c r="L56" s="175"/>
      <c r="M56" s="175">
        <f>'将来負担比率（分子）の構造'!L$52</f>
        <v>6262</v>
      </c>
      <c r="N56" s="175"/>
      <c r="O56" s="175"/>
      <c r="P56" s="175">
        <f>'将来負担比率（分子）の構造'!M$52</f>
        <v>6092</v>
      </c>
    </row>
    <row r="57" spans="1:16" x14ac:dyDescent="0.15">
      <c r="A57" s="175" t="s">
        <v>42</v>
      </c>
      <c r="B57" s="175"/>
      <c r="C57" s="175"/>
      <c r="D57" s="175">
        <f>'将来負担比率（分子）の構造'!I$51</f>
        <v>588</v>
      </c>
      <c r="E57" s="175"/>
      <c r="F57" s="175"/>
      <c r="G57" s="175">
        <f>'将来負担比率（分子）の構造'!J$51</f>
        <v>465</v>
      </c>
      <c r="H57" s="175"/>
      <c r="I57" s="175"/>
      <c r="J57" s="175">
        <f>'将来負担比率（分子）の構造'!K$51</f>
        <v>393</v>
      </c>
      <c r="K57" s="175"/>
      <c r="L57" s="175"/>
      <c r="M57" s="175">
        <f>'将来負担比率（分子）の構造'!L$51</f>
        <v>323</v>
      </c>
      <c r="N57" s="175"/>
      <c r="O57" s="175"/>
      <c r="P57" s="175">
        <f>'将来負担比率（分子）の構造'!M$51</f>
        <v>324</v>
      </c>
    </row>
    <row r="58" spans="1:16" x14ac:dyDescent="0.15">
      <c r="A58" s="175" t="s">
        <v>41</v>
      </c>
      <c r="B58" s="175"/>
      <c r="C58" s="175"/>
      <c r="D58" s="175">
        <f>'将来負担比率（分子）の構造'!I$50</f>
        <v>2993</v>
      </c>
      <c r="E58" s="175"/>
      <c r="F58" s="175"/>
      <c r="G58" s="175">
        <f>'将来負担比率（分子）の構造'!J$50</f>
        <v>2852</v>
      </c>
      <c r="H58" s="175"/>
      <c r="I58" s="175"/>
      <c r="J58" s="175">
        <f>'将来負担比率（分子）の構造'!K$50</f>
        <v>3152</v>
      </c>
      <c r="K58" s="175"/>
      <c r="L58" s="175"/>
      <c r="M58" s="175">
        <f>'将来負担比率（分子）の構造'!L$50</f>
        <v>3059</v>
      </c>
      <c r="N58" s="175"/>
      <c r="O58" s="175"/>
      <c r="P58" s="175">
        <f>'将来負担比率（分子）の構造'!M$50</f>
        <v>2937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596</v>
      </c>
      <c r="C62" s="175"/>
      <c r="D62" s="175"/>
      <c r="E62" s="175">
        <f>'将来負担比率（分子）の構造'!J$45</f>
        <v>536</v>
      </c>
      <c r="F62" s="175"/>
      <c r="G62" s="175"/>
      <c r="H62" s="175">
        <f>'将来負担比率（分子）の構造'!K$45</f>
        <v>486</v>
      </c>
      <c r="I62" s="175"/>
      <c r="J62" s="175"/>
      <c r="K62" s="175">
        <f>'将来負担比率（分子）の構造'!L$45</f>
        <v>436</v>
      </c>
      <c r="L62" s="175"/>
      <c r="M62" s="175"/>
      <c r="N62" s="175">
        <f>'将来負担比率（分子）の構造'!M$45</f>
        <v>441</v>
      </c>
      <c r="O62" s="175"/>
      <c r="P62" s="175"/>
    </row>
    <row r="63" spans="1:16" x14ac:dyDescent="0.15">
      <c r="A63" s="175" t="s">
        <v>34</v>
      </c>
      <c r="B63" s="175">
        <f>'将来負担比率（分子）の構造'!I$44</f>
        <v>57</v>
      </c>
      <c r="C63" s="175"/>
      <c r="D63" s="175"/>
      <c r="E63" s="175">
        <f>'将来負担比率（分子）の構造'!J$44</f>
        <v>47</v>
      </c>
      <c r="F63" s="175"/>
      <c r="G63" s="175"/>
      <c r="H63" s="175">
        <f>'将来負担比率（分子）の構造'!K$44</f>
        <v>36</v>
      </c>
      <c r="I63" s="175"/>
      <c r="J63" s="175"/>
      <c r="K63" s="175">
        <f>'将来負担比率（分子）の構造'!L$44</f>
        <v>28</v>
      </c>
      <c r="L63" s="175"/>
      <c r="M63" s="175"/>
      <c r="N63" s="175">
        <f>'将来負担比率（分子）の構造'!M$44</f>
        <v>19</v>
      </c>
      <c r="O63" s="175"/>
      <c r="P63" s="175"/>
    </row>
    <row r="64" spans="1:16" x14ac:dyDescent="0.15">
      <c r="A64" s="175" t="s">
        <v>33</v>
      </c>
      <c r="B64" s="175">
        <f>'将来負担比率（分子）の構造'!I$43</f>
        <v>3194</v>
      </c>
      <c r="C64" s="175"/>
      <c r="D64" s="175"/>
      <c r="E64" s="175">
        <f>'将来負担比率（分子）の構造'!J$43</f>
        <v>2996</v>
      </c>
      <c r="F64" s="175"/>
      <c r="G64" s="175"/>
      <c r="H64" s="175">
        <f>'将来負担比率（分子）の構造'!K$43</f>
        <v>2861</v>
      </c>
      <c r="I64" s="175"/>
      <c r="J64" s="175"/>
      <c r="K64" s="175">
        <f>'将来負担比率（分子）の構造'!L$43</f>
        <v>2684</v>
      </c>
      <c r="L64" s="175"/>
      <c r="M64" s="175"/>
      <c r="N64" s="175">
        <f>'将来負担比率（分子）の構造'!M$43</f>
        <v>2596</v>
      </c>
      <c r="O64" s="175"/>
      <c r="P64" s="175"/>
    </row>
    <row r="65" spans="1:16" x14ac:dyDescent="0.15">
      <c r="A65" s="175" t="s">
        <v>32</v>
      </c>
      <c r="B65" s="175">
        <f>'将来負担比率（分子）の構造'!I$42</f>
        <v>565</v>
      </c>
      <c r="C65" s="175"/>
      <c r="D65" s="175"/>
      <c r="E65" s="175">
        <f>'将来負担比率（分子）の構造'!J$42</f>
        <v>511</v>
      </c>
      <c r="F65" s="175"/>
      <c r="G65" s="175"/>
      <c r="H65" s="175">
        <f>'将来負担比率（分子）の構造'!K$42</f>
        <v>440</v>
      </c>
      <c r="I65" s="175"/>
      <c r="J65" s="175"/>
      <c r="K65" s="175">
        <f>'将来負担比率（分子）の構造'!L$42</f>
        <v>392</v>
      </c>
      <c r="L65" s="175"/>
      <c r="M65" s="175"/>
      <c r="N65" s="175">
        <f>'将来負担比率（分子）の構造'!M$42</f>
        <v>336</v>
      </c>
      <c r="O65" s="175"/>
      <c r="P65" s="175"/>
    </row>
    <row r="66" spans="1:16" x14ac:dyDescent="0.15">
      <c r="A66" s="175" t="s">
        <v>31</v>
      </c>
      <c r="B66" s="175">
        <f>'将来負担比率（分子）の構造'!I$41</f>
        <v>7190</v>
      </c>
      <c r="C66" s="175"/>
      <c r="D66" s="175"/>
      <c r="E66" s="175">
        <f>'将来負担比率（分子）の構造'!J$41</f>
        <v>7182</v>
      </c>
      <c r="F66" s="175"/>
      <c r="G66" s="175"/>
      <c r="H66" s="175">
        <f>'将来負担比率（分子）の構造'!K$41</f>
        <v>7123</v>
      </c>
      <c r="I66" s="175"/>
      <c r="J66" s="175"/>
      <c r="K66" s="175">
        <f>'将来負担比率（分子）の構造'!L$41</f>
        <v>7054</v>
      </c>
      <c r="L66" s="175"/>
      <c r="M66" s="175"/>
      <c r="N66" s="175">
        <f>'将来負担比率（分子）の構造'!M$41</f>
        <v>6828</v>
      </c>
      <c r="O66" s="175"/>
      <c r="P66" s="175"/>
    </row>
    <row r="67" spans="1:16" x14ac:dyDescent="0.15">
      <c r="A67" s="175" t="s">
        <v>71</v>
      </c>
      <c r="B67" s="175" t="e">
        <f>NA()</f>
        <v>#N/A</v>
      </c>
      <c r="C67" s="175">
        <f>IF(ISNUMBER('将来負担比率（分子）の構造'!I$53), IF('将来負担比率（分子）の構造'!I$53 &lt; 0, 0, '将来負担比率（分子）の構造'!I$53), NA())</f>
        <v>1405</v>
      </c>
      <c r="D67" s="175" t="e">
        <f>NA()</f>
        <v>#N/A</v>
      </c>
      <c r="E67" s="175" t="e">
        <f>NA()</f>
        <v>#N/A</v>
      </c>
      <c r="F67" s="175">
        <f>IF(ISNUMBER('将来負担比率（分子）の構造'!J$53), IF('将来負担比率（分子）の構造'!J$53 &lt; 0, 0, '将来負担比率（分子）の構造'!J$53), NA())</f>
        <v>1430</v>
      </c>
      <c r="G67" s="175" t="e">
        <f>NA()</f>
        <v>#N/A</v>
      </c>
      <c r="H67" s="175" t="e">
        <f>NA()</f>
        <v>#N/A</v>
      </c>
      <c r="I67" s="175">
        <f>IF(ISNUMBER('将来負担比率（分子）の構造'!K$53), IF('将来負担比率（分子）の構造'!K$53 &lt; 0, 0, '将来負担比率（分子）の構造'!K$53), NA())</f>
        <v>982</v>
      </c>
      <c r="J67" s="175" t="e">
        <f>NA()</f>
        <v>#N/A</v>
      </c>
      <c r="K67" s="175" t="e">
        <f>NA()</f>
        <v>#N/A</v>
      </c>
      <c r="L67" s="175">
        <f>IF(ISNUMBER('将来負担比率（分子）の構造'!L$53), IF('将来負担比率（分子）の構造'!L$53 &lt; 0, 0, '将来負担比率（分子）の構造'!L$53), NA())</f>
        <v>950</v>
      </c>
      <c r="M67" s="175" t="e">
        <f>NA()</f>
        <v>#N/A</v>
      </c>
      <c r="N67" s="175" t="e">
        <f>NA()</f>
        <v>#N/A</v>
      </c>
      <c r="O67" s="175">
        <f>IF(ISNUMBER('将来負担比率（分子）の構造'!M$53), IF('将来負担比率（分子）の構造'!M$53 &lt; 0, 0, '将来負担比率（分子）の構造'!M$53), NA())</f>
        <v>868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1056</v>
      </c>
      <c r="C72" s="179">
        <f>基金残高に係る経年分析!G55</f>
        <v>1051</v>
      </c>
      <c r="D72" s="179">
        <f>基金残高に係る経年分析!H55</f>
        <v>966</v>
      </c>
    </row>
    <row r="73" spans="1:16" x14ac:dyDescent="0.15">
      <c r="A73" s="178" t="s">
        <v>74</v>
      </c>
      <c r="B73" s="179">
        <f>基金残高に係る経年分析!F56</f>
        <v>463</v>
      </c>
      <c r="C73" s="179">
        <f>基金残高に係る経年分析!G56</f>
        <v>408</v>
      </c>
      <c r="D73" s="179">
        <f>基金残高に係る経年分析!H56</f>
        <v>380</v>
      </c>
    </row>
    <row r="74" spans="1:16" x14ac:dyDescent="0.15">
      <c r="A74" s="178" t="s">
        <v>75</v>
      </c>
      <c r="B74" s="179">
        <f>基金残高に係る経年分析!F57</f>
        <v>1371</v>
      </c>
      <c r="C74" s="179">
        <f>基金残高に係る経年分析!G57</f>
        <v>1340</v>
      </c>
      <c r="D74" s="179">
        <f>基金残高に係る経年分析!H57</f>
        <v>1340</v>
      </c>
    </row>
  </sheetData>
  <sheetProtection algorithmName="SHA-512" hashValue="vJlIHtlzUDOjdX9t67SXN99F0HpDqEwLG041ffvW7LcG6NamC5qQrMJZ1YPSuf+Ilsihun8+Z5RWJX2W4F1+PQ==" saltValue="vNnP44cxlc/j1O4GeQrL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USRBCA004</cp:lastModifiedBy>
  <cp:lastPrinted>2025-03-19T04:36:52Z</cp:lastPrinted>
  <dcterms:created xsi:type="dcterms:W3CDTF">2025-02-19T00:23:22Z</dcterms:created>
  <dcterms:modified xsi:type="dcterms:W3CDTF">2025-03-24T04:18:41Z</dcterms:modified>
  <cp:category/>
</cp:coreProperties>
</file>