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RBCA004\Desktop\"/>
    </mc:Choice>
  </mc:AlternateContent>
  <xr:revisionPtr revIDLastSave="0" documentId="13_ncr:1_{DAA8E50A-F74D-4002-9318-12578616152E}"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35" i="10"/>
  <c r="C34" i="10"/>
  <c r="AM34" i="10" l="1"/>
  <c r="AM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CO34" i="10" s="1"/>
  <c r="CO35" i="10" s="1"/>
</calcChain>
</file>

<file path=xl/sharedStrings.xml><?xml version="1.0" encoding="utf-8"?>
<sst xmlns="http://schemas.openxmlformats.org/spreadsheetml/2006/main" count="1034" uniqueCount="588">
  <si>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</si>
  <si>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</si>
  <si>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</si>
  <si>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</si>
  <si>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</si>
  <si>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</si>
  <si>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</si>
  <si>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</si>
  <si>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</si>
  <si>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</si>
  <si>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</si>
  <si>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</si>
  <si>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</si>
  <si>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</si>
  <si>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</si>
  <si>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</si>
  <si>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</si>
  <si>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</si>
  <si>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</si>
  <si>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</si>
  <si>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</si>
  <si>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</si>
  <si>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</si>
  <si>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</si>
  <si>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</si>
  <si>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</si>
  <si>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</si>
  <si>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</si>
  <si>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</si>
  <si>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</si>
  <si>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</si>
  <si>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</si>
  <si>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</si>
  <si>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</si>
  <si>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</si>
  <si>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</si>
  <si>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</si>
  <si>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</si>
  <si>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</si>
  <si>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</si>
  <si>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</si>
  <si>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</si>
  <si>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</si>
  <si>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</si>
  <si>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</si>
  <si>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</si>
  <si>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</si>
  <si>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</si>
  <si>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</si>
  <si>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</si>
  <si>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</si>
  <si>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</si>
  <si>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</si>
  <si>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</si>
  <si>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</si>
  <si>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</si>
  <si>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</si>
  <si>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</si>
  <si>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</si>
  <si>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</si>
  <si>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</si>
  <si>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</si>
  <si>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</si>
  <si>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</si>
  <si>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</si>
  <si>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</si>
  <si>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</si>
  <si>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</si>
  <si>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</si>
  <si>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</si>
  <si>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</si>
  <si>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</si>
  <si>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</si>
  <si>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</si>
  <si>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</si>
  <si>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</si>
  <si>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</si>
  <si>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</si>
  <si>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</si>
  <si>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</si>
  <si>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</si>
  <si>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</si>
  <si>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</si>
  <si>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</si>
  <si>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</si>
  <si>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</si>
  <si>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</si>
  <si>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</si>
  <si>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</si>
  <si>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</si>
  <si>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</si>
  <si>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</si>
  <si>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</si>
  <si>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</si>
  <si>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</si>
  <si>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</si>
  <si>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</si>
  <si>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</si>
  <si>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</si>
  <si>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</si>
  <si>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</si>
  <si>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</si>
  <si>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</si>
  <si>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</si>
  <si>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</si>
  <si>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</si>
  <si>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</si>
  <si>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</si>
  <si>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</si>
  <si>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</si>
  <si>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</si>
  <si>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</si>
  <si>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</si>
  <si>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</si>
  <si>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</si>
  <si>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</si>
  <si>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</si>
  <si>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</si>
  <si>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</si>
  <si>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</si>
  <si>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</si>
  <si>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</si>
  <si>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</si>
  <si>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</si>
  <si>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</si>
  <si>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</si>
  <si>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</si>
  <si>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</si>
  <si>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</si>
  <si>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</si>
  <si>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</si>
  <si>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</si>
  <si>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</si>
  <si>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</si>
  <si>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</si>
  <si>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</si>
  <si>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</si>
  <si>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</si>
  <si>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</si>
  <si>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</si>
  <si>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</si>
  <si>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</si>
  <si>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</si>
  <si>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</si>
  <si>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</si>
  <si>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</si>
  <si>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</si>
  <si>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</si>
  <si>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</si>
  <si>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</si>
  <si>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</si>
  <si>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</si>
  <si>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</si>
  <si>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</si>
  <si>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</si>
  <si>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</si>
  <si>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</si>
  <si>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</si>
  <si>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</si>
  <si>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</si>
  <si>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</si>
  <si>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</si>
  <si>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</si>
  <si>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</si>
  <si>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</si>
  <si>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</si>
  <si>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</si>
  <si>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</si>
  <si>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</si>
  <si>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</si>
  <si>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</si>
  <si>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</si>
  <si>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</si>
  <si>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</si>
  <si>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</si>
  <si>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</si>
  <si>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</si>
  <si>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</si>
  <si>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</si>
  <si>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</si>
  <si>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</si>
  <si>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</si>
  <si>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</si>
  <si>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</si>
  <si>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</si>
  <si>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</si>
  <si>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</si>
  <si>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</si>
  <si>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</si>
  <si>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</si>
  <si>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</si>
  <si>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</si>
  <si>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</si>
  <si>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</si>
  <si>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</si>
  <si>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</si>
  <si>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</si>
  <si>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</si>
  <si>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</si>
  <si>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</si>
  <si>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</si>
  <si>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</si>
  <si>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</si>
  <si>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</si>
  <si>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</si>
  <si>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</si>
  <si>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</si>
  <si>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</si>
  <si>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</si>
  <si>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</si>
  <si>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</si>
  <si>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</si>
  <si>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</si>
  <si>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</si>
  <si>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</si>
  <si>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</si>
  <si>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</si>
  <si>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</si>
  <si>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</si>
  <si>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</si>
  <si>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</si>
  <si>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</si>
  <si>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</si>
  <si>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北海道本別町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</si>
  <si>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</si>
  <si>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</si>
  <si>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</si>
  <si>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</si>
  <si>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</si>
  <si>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</si>
  <si>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</si>
  <si>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</si>
  <si>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</si>
  <si>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</si>
  <si>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</si>
  <si>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</si>
  <si>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</si>
  <si>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</si>
  <si>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</si>
  <si>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</si>
  <si>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</si>
  <si>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</si>
  <si>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</si>
  <si>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</si>
  <si>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</si>
  <si>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</si>
  <si>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</si>
  <si>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</si>
  <si>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</si>
  <si>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</si>
  <si>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</si>
  <si>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</si>
  <si>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</si>
  <si>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</si>
  <si>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</si>
  <si>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</si>
  <si>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</si>
  <si>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</si>
  <si>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</si>
  <si>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</si>
  <si>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</si>
  <si>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</si>
  <si>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</si>
  <si>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</si>
  <si>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</si>
  <si>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</si>
  <si>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</si>
  <si>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</si>
  <si>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</si>
  <si>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</si>
  <si>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</si>
  <si>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</si>
  <si>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</si>
  <si>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</si>
  <si>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</si>
  <si>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</si>
  <si>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</si>
  <si>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</si>
  <si>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</si>
  <si>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</si>
  <si>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</si>
  <si>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</si>
  <si>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</si>
  <si>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</si>
  <si>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</si>
  <si>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</si>
  <si>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</si>
  <si>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</si>
  <si>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</si>
  <si>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</si>
  <si>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</si>
  <si>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</si>
  <si>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</si>
  <si>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</si>
  <si>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</si>
  <si>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</si>
  <si>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</si>
  <si>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</si>
  <si>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</si>
  <si>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</si>
  <si>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</si>
  <si>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</si>
  <si>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</si>
  <si>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</si>
  <si>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</si>
  <si>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</si>
  <si>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</si>
  <si>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</si>
  <si>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</si>
  <si>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</si>
  <si>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</si>
  <si>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</si>
  <si>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</si>
  <si>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</si>
  <si>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</si>
  <si>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</si>
  <si>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</si>
  <si>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</si>
  <si>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</si>
  <si>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</si>
  <si>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</si>
  <si>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</si>
  <si>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</si>
  <si>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</si>
  <si>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</si>
  <si>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</si>
  <si>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</si>
  <si>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</si>
  <si>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</si>
  <si>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</si>
  <si>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</si>
  <si>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</si>
  <si>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</si>
  <si>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</si>
  <si>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</si>
  <si>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</si>
  <si>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</si>
  <si>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</si>
  <si>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</si>
  <si>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</si>
  <si>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</si>
  <si>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</si>
  <si>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</si>
  <si>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</si>
  <si>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</si>
  <si>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</si>
  <si>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</si>
  <si>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</si>
  <si>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</si>
  <si>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</si>
  <si>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</si>
  <si>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</si>
  <si>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</si>
  <si>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</si>
  <si>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</si>
  <si>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</si>
  <si>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</si>
  <si>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</si>
  <si>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</si>
  <si>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</si>
  <si>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</si>
  <si>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</si>
  <si>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</si>
  <si>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</si>
  <si>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</si>
  <si>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</si>
  <si>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</si>
  <si>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</si>
  <si>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</si>
  <si>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</si>
  <si>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</si>
  <si>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</si>
  <si>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</si>
  <si>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</si>
  <si>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</si>
  <si>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</si>
  <si>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北海道本別町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</si>
  <si>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</si>
  <si>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</si>
  <si>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</si>
  <si>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</si>
  <si>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</si>
  <si>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</si>
  <si>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</si>
  <si>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</si>
  <si>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</si>
  <si>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</si>
  <si>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</si>
  <si>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</si>
  <si>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</si>
  <si>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</si>
  <si>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</si>
  <si>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</si>
  <si>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</si>
  <si>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</si>
  <si>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</si>
  <si>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</si>
  <si>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</si>
  <si>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</si>
  <si>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</si>
  <si>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</si>
  <si>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</si>
  <si>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</si>
  <si>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</si>
  <si>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</si>
  <si>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</si>
  <si>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</si>
  <si>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</si>
  <si>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</si>
  <si>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</si>
  <si>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</si>
  <si>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</si>
  <si>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介護保険事業特別会計</t>
    <phoneticPr fontId="5"/>
  </si>
  <si>
    <t>介護サービス事業特別会計</t>
    <phoneticPr fontId="5"/>
  </si>
  <si>
    <t>水道事業会計</t>
    <phoneticPr fontId="5"/>
  </si>
  <si>
    <t>法適用企業</t>
    <phoneticPr fontId="5"/>
  </si>
  <si>
    <t>国民健康保険病院事業会計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</si>
  <si>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</si>
  <si>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</si>
  <si>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</si>
  <si>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</si>
  <si>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</si>
  <si>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</si>
  <si>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</si>
  <si>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</si>
  <si>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</si>
  <si>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</si>
  <si>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</si>
  <si>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</si>
  <si>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</si>
  <si>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</si>
  <si>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</si>
  <si>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</si>
  <si>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</si>
  <si>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</si>
  <si>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</si>
  <si>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</si>
  <si>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</si>
  <si>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</si>
  <si>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</si>
  <si>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</si>
  <si>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</si>
  <si>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</si>
  <si>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</si>
  <si>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</si>
  <si>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</si>
  <si>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</si>
  <si>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</si>
  <si>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</si>
  <si>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</si>
  <si>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</si>
  <si>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</si>
  <si>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</si>
  <si>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</si>
  <si>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</si>
  <si>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</si>
  <si>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</si>
  <si>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</si>
  <si>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</si>
  <si>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</si>
  <si>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</si>
  <si>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</si>
  <si>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</si>
  <si>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</si>
  <si>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</si>
  <si>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</si>
  <si>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</si>
  <si>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</si>
  <si>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</si>
  <si>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</si>
  <si>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</si>
  <si>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</si>
  <si>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</si>
  <si>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</si>
  <si>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</si>
  <si>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</si>
  <si>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</si>
  <si>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</si>
  <si>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</si>
  <si>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</si>
  <si>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</si>
  <si>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</si>
  <si>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</si>
  <si>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</si>
  <si>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</si>
  <si>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</si>
  <si>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</si>
  <si>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</si>
  <si>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</si>
  <si>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</si>
  <si>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</si>
  <si>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</si>
  <si>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</si>
  <si>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</si>
  <si>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</si>
  <si>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</si>
  <si>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</si>
  <si>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</si>
  <si>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</si>
  <si>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</si>
  <si>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</si>
  <si>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</si>
  <si>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</si>
  <si>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</si>
  <si>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</si>
  <si>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</si>
  <si>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</si>
  <si>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</si>
  <si>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</si>
  <si>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</si>
  <si>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</si>
  <si>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</si>
  <si>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</si>
  <si>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</si>
  <si>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</si>
  <si>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</si>
  <si>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</si>
  <si>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</si>
  <si>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</si>
  <si>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</si>
  <si>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</si>
  <si>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</si>
  <si>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</si>
  <si>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</si>
  <si>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</si>
  <si>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</si>
  <si>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</si>
  <si>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</si>
  <si>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</si>
  <si>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</si>
  <si>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</si>
  <si>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</si>
  <si>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</si>
  <si>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</si>
  <si>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</si>
  <si>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</si>
  <si>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</si>
  <si>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</si>
  <si>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</si>
  <si>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</si>
  <si>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</si>
  <si>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</si>
  <si>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</si>
  <si>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</si>
  <si>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</si>
  <si>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</si>
  <si>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</si>
  <si>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</si>
  <si>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</si>
  <si>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</si>
  <si>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</si>
  <si>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</si>
  <si>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</si>
  <si>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</si>
  <si>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</si>
  <si>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</si>
  <si>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</si>
  <si>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</si>
  <si>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</si>
  <si>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</si>
  <si>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</si>
  <si>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3.81</t>
  </si>
  <si>
    <t>▲ 11.71</t>
  </si>
  <si>
    <t>▲ 2.44</t>
  </si>
  <si>
    <t>▲ 0.22</t>
  </si>
  <si>
    <t>介護サービス事業特別会計</t>
  </si>
  <si>
    <t>▲ 0.09</t>
  </si>
  <si>
    <t>水道事業会計</t>
  </si>
  <si>
    <t>一般会計</t>
  </si>
  <si>
    <t>介護保険事業特別会計</t>
  </si>
  <si>
    <t>国民健康保険病院事業会計</t>
  </si>
  <si>
    <t>▲ 2.34</t>
  </si>
  <si>
    <t>国民健康保険特別会計</t>
  </si>
  <si>
    <t>公共下水道特別会計</t>
  </si>
  <si>
    <t>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</si>
  <si>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</si>
  <si>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</si>
  <si>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</si>
  <si>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</si>
  <si>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</si>
  <si>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</si>
  <si>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</si>
  <si>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</si>
  <si>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本別システム総合研究所</t>
    <rPh sb="0" eb="2">
      <t>ホンベツ</t>
    </rPh>
    <rPh sb="6" eb="8">
      <t>ソウゴウ</t>
    </rPh>
    <rPh sb="8" eb="11">
      <t>ケンキュウジョ</t>
    </rPh>
    <phoneticPr fontId="2"/>
  </si>
  <si>
    <t>-</t>
    <phoneticPr fontId="2"/>
  </si>
  <si>
    <t>本別町土地開発公社</t>
    <rPh sb="0" eb="3">
      <t>ホンベツチョウ</t>
    </rPh>
    <rPh sb="3" eb="9">
      <t>トチカイハツコウシャ</t>
    </rPh>
    <phoneticPr fontId="2"/>
  </si>
  <si>
    <t>とかち広域消防事務組合</t>
    <rPh sb="3" eb="5">
      <t>コウイキ</t>
    </rPh>
    <rPh sb="5" eb="7">
      <t>ショウボウ</t>
    </rPh>
    <rPh sb="7" eb="11">
      <t>ジムクミアイ</t>
    </rPh>
    <phoneticPr fontId="2"/>
  </si>
  <si>
    <t>十勝圏複合事務組合</t>
    <rPh sb="0" eb="3">
      <t>トカチケン</t>
    </rPh>
    <rPh sb="3" eb="9">
      <t>フクゴウジムクミアイ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</si>
</sst>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8D66-4C91-A8C8-C1EFCE54A7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157409</c:v>
                </c:pt>
                <c:pt idx="1">
                  <c:v>170171</c:v>
                </c:pt>
                <c:pt idx="2">
                  <c:v>161541</c:v>
                </c:pt>
                <c:pt idx="3">
                  <c:v>178130</c:v>
                </c:pt>
                <c:pt idx="4">
                  <c:v>175808</c:v>
                </c:pt>
              </c:numCache>
            </c:numRef>
          </c:val>
          <c:smooth val="0"/>
          <c:extLst>
            <c:ext xmlns:c16="http://schemas.microsoft.com/office/drawing/2014/chart" uri="{C3380CC4-5D6E-409C-BE32-E72D297353CC}">
              <c16:uniqueId val="{00000001-8D66-4C91-A8C8-C1EFCE54A7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3.56</c:v>
                </c:pt>
                <c:pt idx="1">
                  <c:v>3.27</c:v>
                </c:pt>
                <c:pt idx="2">
                  <c:v>2.93</c:v>
                </c:pt>
                <c:pt idx="3">
                  <c:v>3.02</c:v>
                </c:pt>
                <c:pt idx="4">
                  <c:v>3</c:v>
                </c:pt>
              </c:numCache>
            </c:numRef>
          </c:val>
          <c:extLst>
            <c:ext xmlns:c16="http://schemas.microsoft.com/office/drawing/2014/chart" uri="{C3380CC4-5D6E-409C-BE32-E72D297353CC}">
              <c16:uniqueId val="{00000000-F850-442D-B01A-9A0005CCDC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31.9</c:v>
                </c:pt>
                <c:pt idx="1">
                  <c:v>20.309999999999999</c:v>
                </c:pt>
                <c:pt idx="2">
                  <c:v>17.55</c:v>
                </c:pt>
                <c:pt idx="3">
                  <c:v>24.2</c:v>
                </c:pt>
                <c:pt idx="4">
                  <c:v>24.61</c:v>
                </c:pt>
              </c:numCache>
            </c:numRef>
          </c:val>
          <c:extLst>
            <c:ext xmlns:c16="http://schemas.microsoft.com/office/drawing/2014/chart" uri="{C3380CC4-5D6E-409C-BE32-E72D297353CC}">
              <c16:uniqueId val="{00000001-F850-442D-B01A-9A0005CCDC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-3.81</c:v>
                </c:pt>
                <c:pt idx="1">
                  <c:v>-11.71</c:v>
                </c:pt>
                <c:pt idx="2">
                  <c:v>-2.44</c:v>
                </c:pt>
                <c:pt idx="3">
                  <c:v>8.14</c:v>
                </c:pt>
                <c:pt idx="4">
                  <c:v>-0.22</c:v>
                </c:pt>
              </c:numCache>
            </c:numRef>
          </c:val>
          <c:smooth val="0"/>
          <c:extLst>
            <c:ext xmlns:c16="http://schemas.microsoft.com/office/drawing/2014/chart" uri="{C3380CC4-5D6E-409C-BE32-E72D297353CC}">
              <c16:uniqueId val="{00000002-F850-442D-B01A-9A0005CCDC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0-97E3-4D14-8FAA-3C6236B89B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E3-4D14-8FAA-3C6236B89B25}"/>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0.06</c:v>
                </c:pt>
                <c:pt idx="4">
                  <c:v>#N/A</c:v>
                </c:pt>
                <c:pt idx="5">
                  <c:v>0.08</c:v>
                </c:pt>
                <c:pt idx="6">
                  <c:v>#N/A</c:v>
                </c:pt>
                <c:pt idx="7">
                  <c:v>0.04</c:v>
                </c:pt>
                <c:pt idx="8">
                  <c:v>#N/A</c:v>
                </c:pt>
                <c:pt idx="9">
                  <c:v>0.06</c:v>
                </c:pt>
              </c:numCache>
            </c:numRef>
          </c:val>
          <c:extLst>
            <c:ext xmlns:c16="http://schemas.microsoft.com/office/drawing/2014/chart" uri="{C3380CC4-5D6E-409C-BE32-E72D297353CC}">
              <c16:uniqueId val="{00000002-97E3-4D14-8FAA-3C6236B89B25}"/>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c:v>
                </c:pt>
                <c:pt idx="4">
                  <c:v>#N/A</c:v>
                </c:pt>
                <c:pt idx="5">
                  <c:v>0.09</c:v>
                </c:pt>
                <c:pt idx="6">
                  <c:v>#N/A</c:v>
                </c:pt>
                <c:pt idx="7">
                  <c:v>7.0000000000000007E-2</c:v>
                </c:pt>
                <c:pt idx="8">
                  <c:v>#N/A</c:v>
                </c:pt>
                <c:pt idx="9">
                  <c:v>7.0000000000000007E-2</c:v>
                </c:pt>
              </c:numCache>
            </c:numRef>
          </c:val>
          <c:extLst>
            <c:ext xmlns:c16="http://schemas.microsoft.com/office/drawing/2014/chart" uri="{C3380CC4-5D6E-409C-BE32-E72D297353CC}">
              <c16:uniqueId val="{00000003-97E3-4D14-8FAA-3C6236B89B2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0.88</c:v>
                </c:pt>
                <c:pt idx="2">
                  <c:v>#N/A</c:v>
                </c:pt>
                <c:pt idx="3">
                  <c:v>0.49</c:v>
                </c:pt>
                <c:pt idx="4">
                  <c:v>#N/A</c:v>
                </c:pt>
                <c:pt idx="5">
                  <c:v>0.65</c:v>
                </c:pt>
                <c:pt idx="6">
                  <c:v>#N/A</c:v>
                </c:pt>
                <c:pt idx="7">
                  <c:v>0.31</c:v>
                </c:pt>
                <c:pt idx="8">
                  <c:v>#N/A</c:v>
                </c:pt>
                <c:pt idx="9">
                  <c:v>0.37</c:v>
                </c:pt>
              </c:numCache>
            </c:numRef>
          </c:val>
          <c:extLst>
            <c:ext xmlns:c16="http://schemas.microsoft.com/office/drawing/2014/chart" uri="{C3380CC4-5D6E-409C-BE32-E72D297353CC}">
              <c16:uniqueId val="{00000004-97E3-4D14-8FAA-3C6236B89B25}"/>
            </c:ext>
          </c:extLst>
        </c:ser>
        <c:ser>
          <c:idx val="5"/>
          <c:order val="5"/>
          <c:tx>
            <c:strRef>
              <c:f>データシート!$A$32</c:f>
              <c:strCache>
                <c:ptCount val="1"/>
                <c:pt idx="0">
                  <c:v>国民健康保険病院事業会計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2.34</c:v>
                </c:pt>
                <c:pt idx="1">
                  <c:v>#N/A</c:v>
                </c:pt>
                <c:pt idx="2">
                  <c:v>#N/A</c:v>
                </c:pt>
                <c:pt idx="3">
                  <c:v>1.35</c:v>
                </c:pt>
                <c:pt idx="4">
                  <c:v>#N/A</c:v>
                </c:pt>
                <c:pt idx="5">
                  <c:v>0.12</c:v>
                </c:pt>
                <c:pt idx="6">
                  <c:v>#N/A</c:v>
                </c:pt>
                <c:pt idx="7">
                  <c:v>0.98</c:v>
                </c:pt>
                <c:pt idx="8">
                  <c:v>#N/A</c:v>
                </c:pt>
                <c:pt idx="9">
                  <c:v>1.1200000000000001</c:v>
                </c:pt>
              </c:numCache>
            </c:numRef>
          </c:val>
          <c:extLst>
            <c:ext xmlns:c16="http://schemas.microsoft.com/office/drawing/2014/chart" uri="{C3380CC4-5D6E-409C-BE32-E72D297353CC}">
              <c16:uniqueId val="{00000005-97E3-4D14-8FAA-3C6236B89B2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0.97</c:v>
                </c:pt>
                <c:pt idx="2">
                  <c:v>#N/A</c:v>
                </c:pt>
                <c:pt idx="3">
                  <c:v>0.3</c:v>
                </c:pt>
                <c:pt idx="4">
                  <c:v>#N/A</c:v>
                </c:pt>
                <c:pt idx="5">
                  <c:v>0.55000000000000004</c:v>
                </c:pt>
                <c:pt idx="6">
                  <c:v>#N/A</c:v>
                </c:pt>
                <c:pt idx="7">
                  <c:v>0.71</c:v>
                </c:pt>
                <c:pt idx="8">
                  <c:v>#N/A</c:v>
                </c:pt>
                <c:pt idx="9">
                  <c:v>2.58</c:v>
                </c:pt>
              </c:numCache>
            </c:numRef>
          </c:val>
          <c:extLst>
            <c:ext xmlns:c16="http://schemas.microsoft.com/office/drawing/2014/chart" uri="{C3380CC4-5D6E-409C-BE32-E72D297353CC}">
              <c16:uniqueId val="{00000006-97E3-4D14-8FAA-3C6236B89B2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3.55</c:v>
                </c:pt>
                <c:pt idx="2">
                  <c:v>#N/A</c:v>
                </c:pt>
                <c:pt idx="3">
                  <c:v>3.27</c:v>
                </c:pt>
                <c:pt idx="4">
                  <c:v>#N/A</c:v>
                </c:pt>
                <c:pt idx="5">
                  <c:v>2.92</c:v>
                </c:pt>
                <c:pt idx="6">
                  <c:v>#N/A</c:v>
                </c:pt>
                <c:pt idx="7">
                  <c:v>3.02</c:v>
                </c:pt>
                <c:pt idx="8">
                  <c:v>#N/A</c:v>
                </c:pt>
                <c:pt idx="9">
                  <c:v>2.99</c:v>
                </c:pt>
              </c:numCache>
            </c:numRef>
          </c:val>
          <c:extLst>
            <c:ext xmlns:c16="http://schemas.microsoft.com/office/drawing/2014/chart" uri="{C3380CC4-5D6E-409C-BE32-E72D297353CC}">
              <c16:uniqueId val="{00000007-97E3-4D14-8FAA-3C6236B89B2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3.93</c:v>
                </c:pt>
                <c:pt idx="2">
                  <c:v>#N/A</c:v>
                </c:pt>
                <c:pt idx="3">
                  <c:v>4</c:v>
                </c:pt>
                <c:pt idx="4">
                  <c:v>#N/A</c:v>
                </c:pt>
                <c:pt idx="5">
                  <c:v>4</c:v>
                </c:pt>
                <c:pt idx="6">
                  <c:v>#N/A</c:v>
                </c:pt>
                <c:pt idx="7">
                  <c:v>3.57</c:v>
                </c:pt>
                <c:pt idx="8">
                  <c:v>#N/A</c:v>
                </c:pt>
                <c:pt idx="9">
                  <c:v>3.33</c:v>
                </c:pt>
              </c:numCache>
            </c:numRef>
          </c:val>
          <c:extLst>
            <c:ext xmlns:c16="http://schemas.microsoft.com/office/drawing/2014/chart" uri="{C3380CC4-5D6E-409C-BE32-E72D297353CC}">
              <c16:uniqueId val="{00000008-97E3-4D14-8FAA-3C6236B89B25}"/>
            </c:ext>
          </c:extLst>
        </c:ser>
        <c:ser>
          <c:idx val="9"/>
          <c:order val="9"/>
          <c:tx>
            <c:strRef>
              <c:f>データシート!$A$36</c:f>
              <c:strCache>
                <c:ptCount val="1"/>
                <c:pt idx="0">
                  <c:v>介護サービス事業特別会計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0.06</c:v>
                </c:pt>
                <c:pt idx="2">
                  <c:v>#N/A</c:v>
                </c:pt>
                <c:pt idx="3">
                  <c:v>0.02</c:v>
                </c:pt>
                <c:pt idx="4">
                  <c:v>#N/A</c:v>
                </c:pt>
                <c:pt idx="5">
                  <c:v>0.06</c:v>
                </c:pt>
                <c:pt idx="6">
                  <c:v>#N/A</c:v>
                </c:pt>
                <c:pt idx="7">
                  <c:v>0.01</c:v>
                </c:pt>
                <c:pt idx="8">
                  <c:v>0.09</c:v>
                </c:pt>
                <c:pt idx="9">
                  <c:v>#N/A</c:v>
                </c:pt>
              </c:numCache>
            </c:numRef>
          </c:val>
          <c:extLst>
            <c:ext xmlns:c16="http://schemas.microsoft.com/office/drawing/2014/chart" uri="{C3380CC4-5D6E-409C-BE32-E72D297353CC}">
              <c16:uniqueId val="{00000009-97E3-4D14-8FAA-3C6236B89B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677</c:v>
                </c:pt>
                <c:pt idx="5">
                  <c:v>671</c:v>
                </c:pt>
                <c:pt idx="8">
                  <c:v>661</c:v>
                </c:pt>
                <c:pt idx="11">
                  <c:v>675</c:v>
                </c:pt>
                <c:pt idx="14">
                  <c:v>679</c:v>
                </c:pt>
              </c:numCache>
            </c:numRef>
          </c:val>
          <c:extLst>
            <c:ext xmlns:c16="http://schemas.microsoft.com/office/drawing/2014/chart" uri="{C3380CC4-5D6E-409C-BE32-E72D297353CC}">
              <c16:uniqueId val="{00000000-86B9-4F8E-9382-FCF873A146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B9-4F8E-9382-FCF873A146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59</c:v>
                </c:pt>
                <c:pt idx="3">
                  <c:v>58</c:v>
                </c:pt>
                <c:pt idx="6">
                  <c:v>58</c:v>
                </c:pt>
                <c:pt idx="9">
                  <c:v>56</c:v>
                </c:pt>
                <c:pt idx="12">
                  <c:v>54</c:v>
                </c:pt>
              </c:numCache>
            </c:numRef>
          </c:val>
          <c:extLst>
            <c:ext xmlns:c16="http://schemas.microsoft.com/office/drawing/2014/chart" uri="{C3380CC4-5D6E-409C-BE32-E72D297353CC}">
              <c16:uniqueId val="{00000002-86B9-4F8E-9382-FCF873A146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2</c:v>
                </c:pt>
                <c:pt idx="6">
                  <c:v>9</c:v>
                </c:pt>
                <c:pt idx="9">
                  <c:v>9</c:v>
                </c:pt>
                <c:pt idx="12">
                  <c:v>9</c:v>
                </c:pt>
              </c:numCache>
            </c:numRef>
          </c:val>
          <c:extLst>
            <c:ext xmlns:c16="http://schemas.microsoft.com/office/drawing/2014/chart" uri="{C3380CC4-5D6E-409C-BE32-E72D297353CC}">
              <c16:uniqueId val="{00000003-86B9-4F8E-9382-FCF873A146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311</c:v>
                </c:pt>
                <c:pt idx="3">
                  <c:v>317</c:v>
                </c:pt>
                <c:pt idx="6">
                  <c:v>309</c:v>
                </c:pt>
                <c:pt idx="9">
                  <c:v>301</c:v>
                </c:pt>
                <c:pt idx="12">
                  <c:v>301</c:v>
                </c:pt>
              </c:numCache>
            </c:numRef>
          </c:val>
          <c:extLst>
            <c:ext xmlns:c16="http://schemas.microsoft.com/office/drawing/2014/chart" uri="{C3380CC4-5D6E-409C-BE32-E72D297353CC}">
              <c16:uniqueId val="{00000004-86B9-4F8E-9382-FCF873A146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B9-4F8E-9382-FCF873A146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B9-4F8E-9382-FCF873A146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654</c:v>
                </c:pt>
                <c:pt idx="3">
                  <c:v>645</c:v>
                </c:pt>
                <c:pt idx="6">
                  <c:v>683</c:v>
                </c:pt>
                <c:pt idx="9">
                  <c:v>729</c:v>
                </c:pt>
                <c:pt idx="12">
                  <c:v>742</c:v>
                </c:pt>
              </c:numCache>
            </c:numRef>
          </c:val>
          <c:extLst>
            <c:ext xmlns:c16="http://schemas.microsoft.com/office/drawing/2014/chart" uri="{C3380CC4-5D6E-409C-BE32-E72D297353CC}">
              <c16:uniqueId val="{00000007-86B9-4F8E-9382-FCF873A146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347</c:v>
                </c:pt>
                <c:pt idx="2">
                  <c:v>#N/A</c:v>
                </c:pt>
                <c:pt idx="3">
                  <c:v>#N/A</c:v>
                </c:pt>
                <c:pt idx="4">
                  <c:v>351</c:v>
                </c:pt>
                <c:pt idx="5">
                  <c:v>#N/A</c:v>
                </c:pt>
                <c:pt idx="6">
                  <c:v>#N/A</c:v>
                </c:pt>
                <c:pt idx="7">
                  <c:v>398</c:v>
                </c:pt>
                <c:pt idx="8">
                  <c:v>#N/A</c:v>
                </c:pt>
                <c:pt idx="9">
                  <c:v>#N/A</c:v>
                </c:pt>
                <c:pt idx="10">
                  <c:v>420</c:v>
                </c:pt>
                <c:pt idx="11">
                  <c:v>#N/A</c:v>
                </c:pt>
                <c:pt idx="12">
                  <c:v>#N/A</c:v>
                </c:pt>
                <c:pt idx="13">
                  <c:v>427</c:v>
                </c:pt>
                <c:pt idx="14">
                  <c:v>#N/A</c:v>
                </c:pt>
              </c:numCache>
            </c:numRef>
          </c:val>
          <c:smooth val="0"/>
          <c:extLst>
            <c:ext xmlns:c16="http://schemas.microsoft.com/office/drawing/2014/chart" uri="{C3380CC4-5D6E-409C-BE32-E72D297353CC}">
              <c16:uniqueId val="{00000008-86B9-4F8E-9382-FCF873A146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6616</c:v>
                </c:pt>
                <c:pt idx="5">
                  <c:v>6615</c:v>
                </c:pt>
                <c:pt idx="8">
                  <c:v>6525</c:v>
                </c:pt>
                <c:pt idx="11">
                  <c:v>6421</c:v>
                </c:pt>
                <c:pt idx="14">
                  <c:v>6262</c:v>
                </c:pt>
              </c:numCache>
            </c:numRef>
          </c:val>
          <c:extLst>
            <c:ext xmlns:c16="http://schemas.microsoft.com/office/drawing/2014/chart" uri="{C3380CC4-5D6E-409C-BE32-E72D297353CC}">
              <c16:uniqueId val="{00000000-9679-40E3-B037-93BCA13996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642</c:v>
                </c:pt>
                <c:pt idx="5">
                  <c:v>588</c:v>
                </c:pt>
                <c:pt idx="8">
                  <c:v>465</c:v>
                </c:pt>
                <c:pt idx="11">
                  <c:v>393</c:v>
                </c:pt>
                <c:pt idx="14">
                  <c:v>323</c:v>
                </c:pt>
              </c:numCache>
            </c:numRef>
          </c:val>
          <c:extLst>
            <c:ext xmlns:c16="http://schemas.microsoft.com/office/drawing/2014/chart" uri="{C3380CC4-5D6E-409C-BE32-E72D297353CC}">
              <c16:uniqueId val="{00000001-9679-40E3-B037-93BCA13996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3429</c:v>
                </c:pt>
                <c:pt idx="5">
                  <c:v>2993</c:v>
                </c:pt>
                <c:pt idx="8">
                  <c:v>2852</c:v>
                </c:pt>
                <c:pt idx="11">
                  <c:v>3152</c:v>
                </c:pt>
                <c:pt idx="14">
                  <c:v>3059</c:v>
                </c:pt>
              </c:numCache>
            </c:numRef>
          </c:val>
          <c:extLst>
            <c:ext xmlns:c16="http://schemas.microsoft.com/office/drawing/2014/chart" uri="{C3380CC4-5D6E-409C-BE32-E72D297353CC}">
              <c16:uniqueId val="{00000002-9679-40E3-B037-93BCA13996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79-40E3-B037-93BCA13996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79-40E3-B037-93BCA13996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79-40E3-B037-93BCA13996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666</c:v>
                </c:pt>
                <c:pt idx="3">
                  <c:v>596</c:v>
                </c:pt>
                <c:pt idx="6">
                  <c:v>536</c:v>
                </c:pt>
                <c:pt idx="9">
                  <c:v>486</c:v>
                </c:pt>
                <c:pt idx="12">
                  <c:v>436</c:v>
                </c:pt>
              </c:numCache>
            </c:numRef>
          </c:val>
          <c:extLst>
            <c:ext xmlns:c16="http://schemas.microsoft.com/office/drawing/2014/chart" uri="{C3380CC4-5D6E-409C-BE32-E72D297353CC}">
              <c16:uniqueId val="{00000006-9679-40E3-B037-93BCA13996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c:v>
                </c:pt>
                <c:pt idx="3">
                  <c:v>57</c:v>
                </c:pt>
                <c:pt idx="6">
                  <c:v>47</c:v>
                </c:pt>
                <c:pt idx="9">
                  <c:v>36</c:v>
                </c:pt>
                <c:pt idx="12">
                  <c:v>28</c:v>
                </c:pt>
              </c:numCache>
            </c:numRef>
          </c:val>
          <c:extLst>
            <c:ext xmlns:c16="http://schemas.microsoft.com/office/drawing/2014/chart" uri="{C3380CC4-5D6E-409C-BE32-E72D297353CC}">
              <c16:uniqueId val="{00000007-9679-40E3-B037-93BCA13996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3393</c:v>
                </c:pt>
                <c:pt idx="3">
                  <c:v>3194</c:v>
                </c:pt>
                <c:pt idx="6">
                  <c:v>2996</c:v>
                </c:pt>
                <c:pt idx="9">
                  <c:v>2861</c:v>
                </c:pt>
                <c:pt idx="12">
                  <c:v>2684</c:v>
                </c:pt>
              </c:numCache>
            </c:numRef>
          </c:val>
          <c:extLst>
            <c:ext xmlns:c16="http://schemas.microsoft.com/office/drawing/2014/chart" uri="{C3380CC4-5D6E-409C-BE32-E72D297353CC}">
              <c16:uniqueId val="{00000008-9679-40E3-B037-93BCA13996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557</c:v>
                </c:pt>
                <c:pt idx="3">
                  <c:v>565</c:v>
                </c:pt>
                <c:pt idx="6">
                  <c:v>511</c:v>
                </c:pt>
                <c:pt idx="9">
                  <c:v>440</c:v>
                </c:pt>
                <c:pt idx="12">
                  <c:v>392</c:v>
                </c:pt>
              </c:numCache>
            </c:numRef>
          </c:val>
          <c:extLst>
            <c:ext xmlns:c16="http://schemas.microsoft.com/office/drawing/2014/chart" uri="{C3380CC4-5D6E-409C-BE32-E72D297353CC}">
              <c16:uniqueId val="{00000009-9679-40E3-B037-93BCA13996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7033</c:v>
                </c:pt>
                <c:pt idx="3">
                  <c:v>7190</c:v>
                </c:pt>
                <c:pt idx="6">
                  <c:v>7182</c:v>
                </c:pt>
                <c:pt idx="9">
                  <c:v>7123</c:v>
                </c:pt>
                <c:pt idx="12">
                  <c:v>7054</c:v>
                </c:pt>
              </c:numCache>
            </c:numRef>
          </c:val>
          <c:extLst>
            <c:ext xmlns:c16="http://schemas.microsoft.com/office/drawing/2014/chart" uri="{C3380CC4-5D6E-409C-BE32-E72D297353CC}">
              <c16:uniqueId val="{0000000A-9679-40E3-B037-93BCA13996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1001</c:v>
                </c:pt>
                <c:pt idx="2">
                  <c:v>#N/A</c:v>
                </c:pt>
                <c:pt idx="3">
                  <c:v>#N/A</c:v>
                </c:pt>
                <c:pt idx="4">
                  <c:v>1405</c:v>
                </c:pt>
                <c:pt idx="5">
                  <c:v>#N/A</c:v>
                </c:pt>
                <c:pt idx="6">
                  <c:v>#N/A</c:v>
                </c:pt>
                <c:pt idx="7">
                  <c:v>1430</c:v>
                </c:pt>
                <c:pt idx="8">
                  <c:v>#N/A</c:v>
                </c:pt>
                <c:pt idx="9">
                  <c:v>#N/A</c:v>
                </c:pt>
                <c:pt idx="10">
                  <c:v>982</c:v>
                </c:pt>
                <c:pt idx="11">
                  <c:v>#N/A</c:v>
                </c:pt>
                <c:pt idx="12">
                  <c:v>#N/A</c:v>
                </c:pt>
                <c:pt idx="13">
                  <c:v>950</c:v>
                </c:pt>
                <c:pt idx="14">
                  <c:v>#N/A</c:v>
                </c:pt>
              </c:numCache>
            </c:numRef>
          </c:val>
          <c:smooth val="0"/>
          <c:extLst>
            <c:ext xmlns:c16="http://schemas.microsoft.com/office/drawing/2014/chart" uri="{C3380CC4-5D6E-409C-BE32-E72D297353CC}">
              <c16:uniqueId val="{0000000B-9679-40E3-B037-93BCA13996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714</c:v>
                </c:pt>
                <c:pt idx="1">
                  <c:v>1056</c:v>
                </c:pt>
                <c:pt idx="2">
                  <c:v>1051</c:v>
                </c:pt>
              </c:numCache>
            </c:numRef>
          </c:val>
          <c:extLst>
            <c:ext xmlns:c16="http://schemas.microsoft.com/office/drawing/2014/chart" uri="{C3380CC4-5D6E-409C-BE32-E72D297353CC}">
              <c16:uniqueId val="{00000000-B535-4CE4-A5AC-0D3E71F2CE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423</c:v>
                </c:pt>
                <c:pt idx="1">
                  <c:v>463</c:v>
                </c:pt>
                <c:pt idx="2">
                  <c:v>408</c:v>
                </c:pt>
              </c:numCache>
            </c:numRef>
          </c:val>
          <c:extLst>
            <c:ext xmlns:c16="http://schemas.microsoft.com/office/drawing/2014/chart" uri="{C3380CC4-5D6E-409C-BE32-E72D297353CC}">
              <c16:uniqueId val="{00000001-B535-4CE4-A5AC-0D3E71F2CE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1463</c:v>
                </c:pt>
                <c:pt idx="1">
                  <c:v>1371</c:v>
                </c:pt>
                <c:pt idx="2">
                  <c:v>1340</c:v>
                </c:pt>
              </c:numCache>
            </c:numRef>
          </c:val>
          <c:extLst>
            <c:ext xmlns:c16="http://schemas.microsoft.com/office/drawing/2014/chart" uri="{C3380CC4-5D6E-409C-BE32-E72D297353CC}">
              <c16:uniqueId val="{00000002-B535-4CE4-A5AC-0D3E71F2CE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実質公債費比率は、平成１８年度に２０．６％に達したが、事業の平準化、地方債借入の抑制に努めてきた結果、平成１９年度には１９．３％となり、令和４年度においては前年度比較０．４ポイント増の１１．５％となっている。</a:t>
          </a:r>
          <a:endParaRPr lang="ja-JP" altLang="ja-JP" sz="1200">
            <a:effectLst/>
          </a:endParaRPr>
        </a:p>
        <a:p>
          <a:r>
            <a:rPr kumimoji="1" lang="ja-JP" altLang="ja-JP" sz="1050">
              <a:solidFill>
                <a:schemeClr val="dk1"/>
              </a:solidFill>
              <a:effectLst/>
              <a:latin typeface="+mn-lt"/>
              <a:ea typeface="+mn-ea"/>
              <a:cs typeface="+mn-cs"/>
            </a:rPr>
            <a:t>　左表（分子の構造）を見ると、地方債の元利償還金は平成２９年度から令和元年度まで減少を続けていたが、令和２年度は６８３百万円、令和３年度は前年度比４６百万円増の７２９百万円、令和４年度は前年度比１３百万円増の７４２百万円となっている。</a:t>
          </a:r>
          <a:endParaRPr lang="ja-JP" altLang="ja-JP" sz="1200">
            <a:effectLst/>
          </a:endParaRPr>
        </a:p>
        <a:p>
          <a:r>
            <a:rPr kumimoji="1" lang="ja-JP" altLang="ja-JP" sz="1050">
              <a:solidFill>
                <a:schemeClr val="dk1"/>
              </a:solidFill>
              <a:effectLst/>
              <a:latin typeface="+mn-lt"/>
              <a:ea typeface="+mn-ea"/>
              <a:cs typeface="+mn-cs"/>
            </a:rPr>
            <a:t>　元利償還金については、橋梁長寿命化事業や老朽化施設の再整備など大型事業の償還が今後開始されることから、増加傾向で推移することが見込まれる。</a:t>
          </a:r>
          <a:endParaRPr lang="ja-JP" altLang="ja-JP" sz="1200">
            <a:effectLst/>
          </a:endParaRPr>
        </a:p>
        <a:p>
          <a:r>
            <a:rPr kumimoji="1" lang="ja-JP" altLang="ja-JP" sz="1050">
              <a:solidFill>
                <a:schemeClr val="dk1"/>
              </a:solidFill>
              <a:effectLst/>
              <a:latin typeface="+mn-lt"/>
              <a:ea typeface="+mn-ea"/>
              <a:cs typeface="+mn-cs"/>
            </a:rPr>
            <a:t>　今後も借入額の抑制等、公債費負担の適正化に努めていく。</a:t>
          </a:r>
          <a:endParaRPr lang="ja-JP" altLang="ja-JP" sz="12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減債基金残高のうち、満期一括償還地方債の償還財源としての積立はありません。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将来負担比率の状況は、令和４年度においては前年度から０．２ポイント減少し、２６．</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ポイントとなっている。</a:t>
          </a:r>
          <a:endParaRPr lang="ja-JP" altLang="ja-JP" sz="1200">
            <a:effectLst/>
          </a:endParaRPr>
        </a:p>
        <a:p>
          <a:r>
            <a:rPr kumimoji="1" lang="ja-JP" altLang="ja-JP" sz="1050">
              <a:solidFill>
                <a:schemeClr val="dk1"/>
              </a:solidFill>
              <a:effectLst/>
              <a:latin typeface="+mn-lt"/>
              <a:ea typeface="+mn-ea"/>
              <a:cs typeface="+mn-cs"/>
            </a:rPr>
            <a:t>　左表の将来負担額（Ａ</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を見ると、一般会計等に係る地方債の現在高は前年度と比較して６９百万円減少しており、公営企業債等繰入見込額についても前年度と比較して１７７百万円の減、さらに退職手当負担見込額等全体的に減となっている。</a:t>
          </a:r>
          <a:endParaRPr lang="ja-JP" altLang="ja-JP" sz="1200">
            <a:effectLst/>
          </a:endParaRPr>
        </a:p>
        <a:p>
          <a:r>
            <a:rPr kumimoji="1" lang="ja-JP" altLang="ja-JP" sz="1050">
              <a:solidFill>
                <a:schemeClr val="dk1"/>
              </a:solidFill>
              <a:effectLst/>
              <a:latin typeface="+mn-lt"/>
              <a:ea typeface="+mn-ea"/>
              <a:cs typeface="+mn-cs"/>
            </a:rPr>
            <a:t>　また、充当可能財源等（Ｂ）を見ると、充当可能基金は前年度と比較して９３百万円の減、充当可能特定歳入は７０百万円の減、基準財政需要額算入見込額は１５９百万円の減となり、あわせて前年度比較３２２百万円の減となっている。</a:t>
          </a:r>
          <a:endParaRPr lang="ja-JP" altLang="ja-JP" sz="1200">
            <a:effectLst/>
          </a:endParaRPr>
        </a:p>
        <a:p>
          <a:r>
            <a:rPr kumimoji="1" lang="ja-JP" altLang="ja-JP" sz="1050">
              <a:solidFill>
                <a:schemeClr val="dk1"/>
              </a:solidFill>
              <a:effectLst/>
              <a:latin typeface="+mn-lt"/>
              <a:ea typeface="+mn-ea"/>
              <a:cs typeface="+mn-cs"/>
            </a:rPr>
            <a:t>　将来負担額から充当可能財源を差し引いた将来負担比率の分子の額は減少しているものの、今後は老朽化した施設の再整備・長寿命化等による地方債発行が予定されていることなどから、横ばいから増加傾向で推移していくことが見込まれる。</a:t>
          </a:r>
          <a:endParaRPr lang="ja-JP" altLang="ja-JP" sz="1200">
            <a:effectLst/>
          </a:endParaRPr>
        </a:p>
        <a:p>
          <a:r>
            <a:rPr kumimoji="1" lang="ja-JP" altLang="ja-JP" sz="1050">
              <a:solidFill>
                <a:schemeClr val="dk1"/>
              </a:solidFill>
              <a:effectLst/>
              <a:latin typeface="+mn-lt"/>
              <a:ea typeface="+mn-ea"/>
              <a:cs typeface="+mn-cs"/>
            </a:rPr>
            <a:t>　今後も引き続き、厳しい財政状況を踏まえながら、経常経費の削減、地方債の抑制に努めていく。</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北海道本別町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町国保病院負担増などにより財政調整基金を２７１百万円取り崩し、コスト意識の徹底により取崩し額を超える積戻しを行いたかったが、結果２６６百万円にとどまったこと、また、公債費の増などにより減債基金を７０百万円取り崩したが、積立てが１５百万円にとどまった一方で、ふるさと納税である個性あるふるさとづくり基金から７１百万円の取り崩しを行ったものの１０１百万円の積立てができたこと等により、基金全体としては９１百万円の減となった。</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基金はこれまでの大型事業に係る起債償還や老朽化した施設の整備等今後控えている大型事業の実施等により、減少傾向で推移することが見込まれる。</a:t>
          </a:r>
          <a:endParaRPr lang="ja-JP" altLang="ja-JP" sz="1600">
            <a:effectLst/>
          </a:endParaRPr>
        </a:p>
        <a:p>
          <a:r>
            <a:rPr kumimoji="1" lang="ja-JP" altLang="ja-JP" sz="1200">
              <a:solidFill>
                <a:schemeClr val="dk1"/>
              </a:solidFill>
              <a:effectLst/>
              <a:latin typeface="+mn-lt"/>
              <a:ea typeface="+mn-ea"/>
              <a:cs typeface="+mn-cs"/>
            </a:rPr>
            <a:t>　今後は、長期的な視点のもと、将来的に基金に依存しない財源基盤の確立を目指して行財政改革の推進に努める。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・ふるさと銀河線跡地活用等振興基金：鉄道跡地の活用等に要する費用に充てる。</a:t>
          </a:r>
          <a:endParaRPr lang="ja-JP" altLang="ja-JP" sz="1600">
            <a:effectLst/>
          </a:endParaRPr>
        </a:p>
        <a:p>
          <a:r>
            <a:rPr kumimoji="1" lang="ja-JP" altLang="ja-JP" sz="1200">
              <a:solidFill>
                <a:schemeClr val="dk1"/>
              </a:solidFill>
              <a:effectLst/>
              <a:latin typeface="+mn-lt"/>
              <a:ea typeface="+mn-ea"/>
              <a:cs typeface="+mn-cs"/>
            </a:rPr>
            <a:t>・農業振興基金：町全体の農業振興を図るとともに、農業者の育成及び経営基盤強化を促進し、その農業経営の基礎となる金融の円滑化を図る。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600">
            <a:effectLst/>
          </a:endParaRPr>
        </a:p>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・個性あるふるさとづくり基金：保育料軽減、本別公園魅力アップ事業などの財源に７１百万円を取り崩し、ふるさと納税の寄付額１０１百万円を積立てたことによる増</a:t>
          </a:r>
          <a:endParaRPr lang="ja-JP" altLang="ja-JP" sz="1600">
            <a:effectLst/>
          </a:endParaRPr>
        </a:p>
        <a:p>
          <a:r>
            <a:rPr kumimoji="1" lang="ja-JP" altLang="ja-JP" sz="1200">
              <a:solidFill>
                <a:schemeClr val="dk1"/>
              </a:solidFill>
              <a:effectLst/>
              <a:latin typeface="+mn-lt"/>
              <a:ea typeface="+mn-ea"/>
              <a:cs typeface="+mn-cs"/>
            </a:rPr>
            <a:t>・農業振興基金：新規就農支援事業等の財源として２３百万円を取り崩し、本町の農業振興のため町と農業協同組合にて２２百万円を積立てたことによる減</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大幅な積立は見込めないので、計画的な事業実施による運用を行う。</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歳出調整により２７１百万円を取り崩したが、２６６百万円の積戻しをしたため５百万円の減となった。</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今後は長期的な視点のもと、将来的に基金に依存しない財源基盤の確立を目指して行財政改革の推進に努める。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公債費償還財源とするため７０百万円を取り崩し、今後の償還財源とするための１５百万円を積立てたため５５百万円の減となった。</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大幅な積立は見込めないので、計画的な事業実施による借入と償還のバランスを検証したうえでの運用を行う。</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6,375
6,307
391.91
7,816,144
7,673,748
128,071
4,270,410
7,053,975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口の減少や地方の経済回復の遅れにより、地方経済は依然として厳しい状況にあることから、全国平均を大きく下回っているが、類似団体平均及び北海道平均との比較では同水準で推移している。これまでの行財政改革により人件費を含む経常経費の縮減に努めているが、当面税収等の自主財源の大幅な伸びは見込めず、財政基盤の改善は難しい状況である。</a:t>
          </a:r>
          <a:endParaRPr lang="ja-JP" altLang="ja-JP" sz="1100">
            <a:effectLst/>
          </a:endParaRPr>
        </a:p>
        <a:p>
          <a:r>
            <a:rPr kumimoji="1" lang="ja-JP" altLang="ja-JP" sz="1000">
              <a:solidFill>
                <a:schemeClr val="dk1"/>
              </a:solidFill>
              <a:effectLst/>
              <a:latin typeface="+mn-lt"/>
              <a:ea typeface="+mn-ea"/>
              <a:cs typeface="+mn-cs"/>
            </a:rPr>
            <a:t>　今後も第６次行財政改革大綱の推進による一層の行財政の効率化を図るとともに、本別町まち・ひと・しごと創生総合戦略の着実な進捗により、税収の増加等歳入を確保を目指す。</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地方交付税の減などにより、対前年度比では３．４ポイント増加したものの、類似団体平均を下回っている。</a:t>
          </a:r>
          <a:endParaRPr lang="ja-JP" altLang="ja-JP" sz="1400">
            <a:effectLst/>
          </a:endParaRPr>
        </a:p>
        <a:p>
          <a:r>
            <a:rPr kumimoji="1" lang="ja-JP" altLang="ja-JP" sz="1100">
              <a:solidFill>
                <a:schemeClr val="dk1"/>
              </a:solidFill>
              <a:effectLst/>
              <a:latin typeface="+mn-lt"/>
              <a:ea typeface="+mn-ea"/>
              <a:cs typeface="+mn-cs"/>
            </a:rPr>
            <a:t>　本町は、地方交付税が歳入総額の４１．５％、町税が１２．１％を占めているが、いずれも今後は大きな伸びは期待できず、さらには老朽化した施設の再整備・長寿命化事業等により将来的には義務的経費である公債費の増加が見込まれていることから、引き続き行財政改革の取組みにより人件費をはじめとする経常経費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62</xdr:row>
      <xdr:rowOff>97536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6335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104902</xdr:rowOff>
    </xdr:from>
    <xdr:to>
      <xdr:col>19</xdr:col>
      <xdr:colOff>133350</xdr:colOff>
      <xdr:row>62</xdr:row>
      <xdr:rowOff>136144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6335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64</xdr:row>
      <xdr:rowOff>87630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6604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432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25671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１６，７９０円、４．７％下回っている状況であるが、北海道平均より高い水準となっている。これは、本町ではへき地保育所、特別養護老人ホーム、病院等の保健・福祉・医療に関する行政サービスを直営で提供しているためである。</a:t>
          </a:r>
          <a:endParaRPr lang="ja-JP" altLang="ja-JP" sz="1400">
            <a:effectLst/>
          </a:endParaRPr>
        </a:p>
        <a:p>
          <a:r>
            <a:rPr kumimoji="1" lang="ja-JP" altLang="ja-JP" sz="1100">
              <a:solidFill>
                <a:schemeClr val="dk1"/>
              </a:solidFill>
              <a:effectLst/>
              <a:latin typeface="+mn-lt"/>
              <a:ea typeface="+mn-ea"/>
              <a:cs typeface="+mn-cs"/>
            </a:rPr>
            <a:t>　今後においては、民間活力の導入を行うなど構造改革を推進するとともに、本町の規模に対する適正な人員配置を検討していく上での職員数の削減や給与水準の適正化を進め、コストの抑制に努める。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90176</xdr:rowOff>
    </xdr:from>
    <xdr:to>
      <xdr:col>23</xdr:col>
      <xdr:colOff>133350</xdr:colOff>
      <xdr:row>82</xdr:row>
      <xdr:rowOff>147700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49076"/>
          <a:ext cx="838200" cy="5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59217</xdr:rowOff>
    </xdr:from>
    <xdr:to>
      <xdr:col>19</xdr:col>
      <xdr:colOff>133350</xdr:colOff>
      <xdr:row>82</xdr:row>
      <xdr:rowOff>90176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18117"/>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58179</xdr:rowOff>
    </xdr:from>
    <xdr:to>
      <xdr:col>15</xdr:col>
      <xdr:colOff>82550</xdr:colOff>
      <xdr:row>82</xdr:row>
      <xdr:rowOff>59217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17079"/>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19562</xdr:rowOff>
    </xdr:from>
    <xdr:to>
      <xdr:col>11</xdr:col>
      <xdr:colOff>31750</xdr:colOff>
      <xdr:row>82</xdr:row>
      <xdr:rowOff>58179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78462"/>
          <a:ext cx="889000" cy="3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96900</xdr:rowOff>
    </xdr:from>
    <xdr:to>
      <xdr:col>23</xdr:col>
      <xdr:colOff>184150</xdr:colOff>
      <xdr:row>83</xdr:row>
      <xdr:rowOff>27050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113427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0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39376</xdr:rowOff>
    </xdr:from>
    <xdr:to>
      <xdr:col>19</xdr:col>
      <xdr:colOff>184150</xdr:colOff>
      <xdr:row>82</xdr:row>
      <xdr:rowOff>140976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151153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6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8417</xdr:rowOff>
    </xdr:from>
    <xdr:to>
      <xdr:col>15</xdr:col>
      <xdr:colOff>133350</xdr:colOff>
      <xdr:row>82</xdr:row>
      <xdr:rowOff>110017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120194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3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7379</xdr:rowOff>
    </xdr:from>
    <xdr:to>
      <xdr:col>11</xdr:col>
      <xdr:colOff>82550</xdr:colOff>
      <xdr:row>82</xdr:row>
      <xdr:rowOff>108979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93756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5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140212</xdr:rowOff>
    </xdr:from>
    <xdr:to>
      <xdr:col>7</xdr:col>
      <xdr:colOff>31750</xdr:colOff>
      <xdr:row>82</xdr:row>
      <xdr:rowOff>70362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80539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9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これまで、行財政改革の推進による諸手当の削減をはじめ、給与水準の適正化を図っており、類似団体内平均を０．２ポイント下回った。</a:t>
          </a:r>
          <a:endParaRPr lang="ja-JP" altLang="ja-JP" sz="1400">
            <a:effectLst/>
          </a:endParaRPr>
        </a:p>
        <a:p>
          <a:r>
            <a:rPr kumimoji="1" lang="ja-JP" altLang="ja-JP" sz="1100">
              <a:solidFill>
                <a:schemeClr val="dk1"/>
              </a:solidFill>
              <a:effectLst/>
              <a:latin typeface="+mn-lt"/>
              <a:ea typeface="+mn-ea"/>
              <a:cs typeface="+mn-cs"/>
            </a:rPr>
            <a:t>　今後も国や北海道、類似団体の給与水準等を参考として、財政状況を考慮しながら適切な給与制度の在り方を検討する。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85</xdr:row>
      <xdr:rowOff>142346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44675"/>
          <a:ext cx="8382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82021</xdr:rowOff>
    </xdr:from>
    <xdr:to>
      <xdr:col>77</xdr:col>
      <xdr:colOff>44450</xdr:colOff>
      <xdr:row>85</xdr:row>
      <xdr:rowOff>142346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552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82021</xdr:rowOff>
    </xdr:from>
    <xdr:to>
      <xdr:col>72</xdr:col>
      <xdr:colOff>203200</xdr:colOff>
      <xdr:row>85</xdr:row>
      <xdr:rowOff>142346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552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142346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6532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5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31221</xdr:rowOff>
    </xdr:from>
    <xdr:to>
      <xdr:col>73</xdr:col>
      <xdr:colOff>44450</xdr:colOff>
      <xdr:row>85</xdr:row>
      <xdr:rowOff>132821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117598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91546</xdr:rowOff>
    </xdr:from>
    <xdr:to>
      <xdr:col>68</xdr:col>
      <xdr:colOff>203200</xdr:colOff>
      <xdr:row>86</xdr:row>
      <xdr:rowOff>21696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保健・福祉・医療分野において町が担う役割が大きいことから、類似団体平均を上回る職員を配置しなければならない状況となっている。</a:t>
          </a:r>
          <a:endParaRPr lang="ja-JP" altLang="ja-JP" sz="1400">
            <a:effectLst/>
          </a:endParaRPr>
        </a:p>
        <a:p>
          <a:r>
            <a:rPr kumimoji="1" lang="ja-JP" altLang="ja-JP" sz="1100">
              <a:solidFill>
                <a:schemeClr val="dk1"/>
              </a:solidFill>
              <a:effectLst/>
              <a:latin typeface="+mn-lt"/>
              <a:ea typeface="+mn-ea"/>
              <a:cs typeface="+mn-cs"/>
            </a:rPr>
            <a:t>　今後も行財政改革の取組みを推進し、職員構成の均衡に配慮しつつ新規採用の抑制に努め、効率的な事務執行と適切な定員管理を図る。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110807</xdr:rowOff>
    </xdr:from>
    <xdr:to>
      <xdr:col>81</xdr:col>
      <xdr:colOff>44450</xdr:colOff>
      <xdr:row>63</xdr:row>
      <xdr:rowOff>17176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40707"/>
          <a:ext cx="8382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78835</xdr:rowOff>
    </xdr:from>
    <xdr:to>
      <xdr:col>77</xdr:col>
      <xdr:colOff>44450</xdr:colOff>
      <xdr:row>62</xdr:row>
      <xdr:rowOff>110807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08735"/>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51689</xdr:rowOff>
    </xdr:from>
    <xdr:to>
      <xdr:col>72</xdr:col>
      <xdr:colOff>203200</xdr:colOff>
      <xdr:row>62</xdr:row>
      <xdr:rowOff>78835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681589"/>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51689</xdr:rowOff>
    </xdr:from>
    <xdr:to>
      <xdr:col>68</xdr:col>
      <xdr:colOff>152400</xdr:colOff>
      <xdr:row>62</xdr:row>
      <xdr:rowOff>99346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681589"/>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137826</xdr:rowOff>
    </xdr:from>
    <xdr:to>
      <xdr:col>81</xdr:col>
      <xdr:colOff>95250</xdr:colOff>
      <xdr:row>63</xdr:row>
      <xdr:rowOff>67976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109903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3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60007</xdr:rowOff>
    </xdr:from>
    <xdr:to>
      <xdr:col>77</xdr:col>
      <xdr:colOff>95250</xdr:colOff>
      <xdr:row>62</xdr:row>
      <xdr:rowOff>161607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146384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28035</xdr:rowOff>
    </xdr:from>
    <xdr:to>
      <xdr:col>73</xdr:col>
      <xdr:colOff>44450</xdr:colOff>
      <xdr:row>62</xdr:row>
      <xdr:rowOff>129635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114412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889</xdr:rowOff>
    </xdr:from>
    <xdr:to>
      <xdr:col>68</xdr:col>
      <xdr:colOff>203200</xdr:colOff>
      <xdr:row>62</xdr:row>
      <xdr:rowOff>102489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87266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48546</xdr:rowOff>
    </xdr:from>
    <xdr:to>
      <xdr:col>64</xdr:col>
      <xdr:colOff>152400</xdr:colOff>
      <xdr:row>62</xdr:row>
      <xdr:rowOff>150146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134923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本町の実質公債費比率は、類似団体平均と比較すると２．</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ポイント上回っており、前年度と比較すると０．４ポイント増加している。公債費は、計画的な事業実施により地方債借入を抑制してきていることにより、令和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年度も元金償還額が新規発行額を上回ったが、老朽化した施設の再整備・長寿命化事業等による地方債発行が予定されているため、今後も上昇傾向で推移していくことが見込まれる。</a:t>
          </a:r>
          <a:endParaRPr lang="ja-JP" altLang="ja-JP" sz="1100">
            <a:effectLst/>
          </a:endParaRPr>
        </a:p>
        <a:p>
          <a:r>
            <a:rPr kumimoji="1" lang="ja-JP" altLang="ja-JP" sz="1000">
              <a:solidFill>
                <a:schemeClr val="dk1"/>
              </a:solidFill>
              <a:effectLst/>
              <a:latin typeface="+mn-lt"/>
              <a:ea typeface="+mn-ea"/>
              <a:cs typeface="+mn-cs"/>
            </a:rPr>
            <a:t>　地方債はハード事業実施における貴重な財源であり、地域経済に与える影響と納税者、受益者の負担の公平性に配慮しながら、借入額に応じて償還年数や据置期間を工夫するなど、償還額の平準化と利子額の抑制を図りながら、適正な地方債発行に努め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76200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734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44027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19896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151130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地方債現在高及び公営企業債等繰入見込額の減少等により、前年度から０．２ポイント減の２６．</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　今後も老朽化した施設の再整備に伴う町債の発行等により、比率が上昇することが見込まれることから、可能な限り後世への負担軽減を図るため、新規事業の実施等にあたっては総点検を行い、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41366</xdr:rowOff>
    </xdr:from>
    <xdr:to>
      <xdr:col>81</xdr:col>
      <xdr:colOff>44450</xdr:colOff>
      <xdr:row>15</xdr:row>
      <xdr:rowOff>43664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1311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43664</xdr:rowOff>
    </xdr:from>
    <xdr:to>
      <xdr:col>77</xdr:col>
      <xdr:colOff>44450</xdr:colOff>
      <xdr:row>16</xdr:row>
      <xdr:rowOff>45720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15414"/>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45720</xdr:rowOff>
    </xdr:from>
    <xdr:to>
      <xdr:col>72</xdr:col>
      <xdr:colOff>203200</xdr:colOff>
      <xdr:row>16</xdr:row>
      <xdr:rowOff>51465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78892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87328</xdr:rowOff>
    </xdr:from>
    <xdr:to>
      <xdr:col>68</xdr:col>
      <xdr:colOff>152400</xdr:colOff>
      <xdr:row>16</xdr:row>
      <xdr:rowOff>51465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659078"/>
          <a:ext cx="889000" cy="1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162016</xdr:rowOff>
    </xdr:from>
    <xdr:to>
      <xdr:col>81</xdr:col>
      <xdr:colOff>95250</xdr:colOff>
      <xdr:row>15</xdr:row>
      <xdr:rowOff>92166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134093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3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164314</xdr:rowOff>
    </xdr:from>
    <xdr:to>
      <xdr:col>77</xdr:col>
      <xdr:colOff>95250</xdr:colOff>
      <xdr:row>15</xdr:row>
      <xdr:rowOff>94464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79241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5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166370</xdr:rowOff>
    </xdr:from>
    <xdr:to>
      <xdr:col>73</xdr:col>
      <xdr:colOff>44450</xdr:colOff>
      <xdr:row>16</xdr:row>
      <xdr:rowOff>96520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81297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665</xdr:rowOff>
    </xdr:from>
    <xdr:to>
      <xdr:col>68</xdr:col>
      <xdr:colOff>203200</xdr:colOff>
      <xdr:row>16</xdr:row>
      <xdr:rowOff>102265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87042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3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36528</xdr:rowOff>
    </xdr:from>
    <xdr:to>
      <xdr:col>64</xdr:col>
      <xdr:colOff>152400</xdr:colOff>
      <xdr:row>15</xdr:row>
      <xdr:rowOff>138128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122905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9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6,375
6,307
391.91
7,816,144
7,673,748
128,071
4,270,410
7,053,975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人件費の経常収支比率は、類似団体平均と比較し１．５ポイント、北海道平均と比較し１．８ポイント上回っている。</a:t>
          </a:r>
          <a:endParaRPr lang="ja-JP" altLang="ja-JP" sz="1400">
            <a:effectLst/>
          </a:endParaRPr>
        </a:p>
        <a:p>
          <a:r>
            <a:rPr kumimoji="1" lang="ja-JP" altLang="ja-JP" sz="1100">
              <a:solidFill>
                <a:schemeClr val="dk1"/>
              </a:solidFill>
              <a:effectLst/>
              <a:latin typeface="+mn-lt"/>
              <a:ea typeface="+mn-ea"/>
              <a:cs typeface="+mn-cs"/>
            </a:rPr>
            <a:t>　これは類似団体と比較し、直営で医療・福祉サービスを提供するなど職員数が多いことが要因である。</a:t>
          </a:r>
          <a:endParaRPr lang="ja-JP" altLang="ja-JP" sz="1400">
            <a:effectLst/>
          </a:endParaRPr>
        </a:p>
        <a:p>
          <a:r>
            <a:rPr kumimoji="1" lang="ja-JP" altLang="ja-JP" sz="1100">
              <a:solidFill>
                <a:schemeClr val="dk1"/>
              </a:solidFill>
              <a:effectLst/>
              <a:latin typeface="+mn-lt"/>
              <a:ea typeface="+mn-ea"/>
              <a:cs typeface="+mn-cs"/>
            </a:rPr>
            <a:t>　適正な定員管理等に取り組んでいるところではあるが、前年度と比較して１．４ポイント増加している。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行財政改革による経常経費の削減に取り組んでおり、物件費に係る経常収支比率は類似団体平均と比較して２．３ポイント下回る結果となり、前年度と比較して０．７ポイント増加している。</a:t>
          </a:r>
          <a:endParaRPr lang="ja-JP" altLang="ja-JP" sz="1400">
            <a:effectLst/>
          </a:endParaRPr>
        </a:p>
        <a:p>
          <a:r>
            <a:rPr kumimoji="1" lang="ja-JP" altLang="ja-JP" sz="1100">
              <a:solidFill>
                <a:schemeClr val="dk1"/>
              </a:solidFill>
              <a:effectLst/>
              <a:latin typeface="+mn-lt"/>
              <a:ea typeface="+mn-ea"/>
              <a:cs typeface="+mn-cs"/>
            </a:rPr>
            <a:t>　今後は公共施設やインフラの老朽化に伴う修繕費の増加が見込まれるが、これまでと同様に事業費の抑制に取り組んでいく。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46990</xdr:rowOff>
    </xdr:from>
    <xdr:to>
      <xdr:col>82</xdr:col>
      <xdr:colOff>107950</xdr:colOff>
      <xdr:row>14</xdr:row>
      <xdr:rowOff>86995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472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24130</xdr:rowOff>
    </xdr:from>
    <xdr:to>
      <xdr:col>78</xdr:col>
      <xdr:colOff>69850</xdr:colOff>
      <xdr:row>14</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24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24130</xdr:rowOff>
    </xdr:from>
    <xdr:to>
      <xdr:col>73</xdr:col>
      <xdr:colOff>180975</xdr:colOff>
      <xdr:row>15</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2443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58420</xdr:rowOff>
    </xdr:from>
    <xdr:to>
      <xdr:col>69</xdr:col>
      <xdr:colOff>92075</xdr:colOff>
      <xdr:row>15</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30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36195</xdr:rowOff>
    </xdr:from>
    <xdr:to>
      <xdr:col>82</xdr:col>
      <xdr:colOff>158750</xdr:colOff>
      <xdr:row>14</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52722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167640</xdr:rowOff>
    </xdr:from>
    <xdr:to>
      <xdr:col>78</xdr:col>
      <xdr:colOff>120650</xdr:colOff>
      <xdr:row>14</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107967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6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144780</xdr:rowOff>
    </xdr:from>
    <xdr:to>
      <xdr:col>74</xdr:col>
      <xdr:colOff>31750</xdr:colOff>
      <xdr:row>14</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85107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xdr:rowOff>
    </xdr:from>
    <xdr:to>
      <xdr:col>69</xdr:col>
      <xdr:colOff>142875</xdr:colOff>
      <xdr:row>15</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これまで、行財政改革により単独事業の見直しを進めてきたことにより、扶助費に係る経常収支比率が類似団体平均を０．６ポイント下回っている。</a:t>
          </a:r>
          <a:endParaRPr lang="ja-JP" altLang="ja-JP" sz="1400">
            <a:effectLst/>
          </a:endParaRPr>
        </a:p>
        <a:p>
          <a:r>
            <a:rPr kumimoji="1" lang="ja-JP" altLang="ja-JP" sz="1100">
              <a:solidFill>
                <a:schemeClr val="dk1"/>
              </a:solidFill>
              <a:effectLst/>
              <a:latin typeface="+mn-lt"/>
              <a:ea typeface="+mn-ea"/>
              <a:cs typeface="+mn-cs"/>
            </a:rPr>
            <a:t>　今後も各種手当、サービスが過剰にならないよう、随時点検、見直しを進める。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その他の経費に係る経常収支比率は、令和３年度の１３．１％に対して、令和４年度は０．５ポイント減少し、１２．６％となった。これは、維持補修費、繰出金の減が主な要因である。</a:t>
          </a:r>
          <a:endParaRPr lang="ja-JP" altLang="ja-JP" sz="1400">
            <a:effectLst/>
          </a:endParaRPr>
        </a:p>
        <a:p>
          <a:r>
            <a:rPr kumimoji="1" lang="ja-JP" altLang="ja-JP" sz="1100">
              <a:solidFill>
                <a:schemeClr val="dk1"/>
              </a:solidFill>
              <a:effectLst/>
              <a:latin typeface="+mn-lt"/>
              <a:ea typeface="+mn-ea"/>
              <a:cs typeface="+mn-cs"/>
            </a:rPr>
            <a:t>　今後も引き続き行財政改革の推進に努め、経常経費の縮減に取り組んでいく。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96520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59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9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前年度から０．７ポイント増加し、類似団体平均と比較して０．４ポイント、北海道平均と比較して４．３ポイント上回っている。</a:t>
          </a:r>
          <a:endParaRPr lang="ja-JP" altLang="ja-JP" sz="1400">
            <a:effectLst/>
          </a:endParaRPr>
        </a:p>
        <a:p>
          <a:r>
            <a:rPr kumimoji="1" lang="ja-JP" altLang="ja-JP" sz="1100">
              <a:solidFill>
                <a:schemeClr val="dk1"/>
              </a:solidFill>
              <a:effectLst/>
              <a:latin typeface="+mn-lt"/>
              <a:ea typeface="+mn-ea"/>
              <a:cs typeface="+mn-cs"/>
            </a:rPr>
            <a:t>　これまで町民を交えた審査機関を設置し、補助金等の成果を検証しながらその適正な整理合理化に取り組んできており、今後も引き続き経常経費の削減を進める。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226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38</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226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公債費の経常収支比率は、類似団体平均を３ポイント下回る１６．３％、前年度と比較して０．９ポイントの増となった。</a:t>
          </a:r>
          <a:endParaRPr lang="ja-JP" altLang="ja-JP" sz="1200">
            <a:effectLst/>
          </a:endParaRPr>
        </a:p>
        <a:p>
          <a:r>
            <a:rPr kumimoji="1" lang="ja-JP" altLang="ja-JP" sz="1050">
              <a:solidFill>
                <a:schemeClr val="dk1"/>
              </a:solidFill>
              <a:effectLst/>
              <a:latin typeface="+mn-lt"/>
              <a:ea typeface="+mn-ea"/>
              <a:cs typeface="+mn-cs"/>
            </a:rPr>
            <a:t>　今後は、老朽化した施設の再整備・長寿命化事業等による町債の発行が予定されているため、横ばいから上昇傾向で推移していくことが見込まれる。</a:t>
          </a:r>
          <a:endParaRPr lang="ja-JP" altLang="ja-JP" sz="1200">
            <a:effectLst/>
          </a:endParaRPr>
        </a:p>
        <a:p>
          <a:r>
            <a:rPr kumimoji="1" lang="ja-JP" altLang="ja-JP" sz="1050">
              <a:solidFill>
                <a:schemeClr val="dk1"/>
              </a:solidFill>
              <a:effectLst/>
              <a:latin typeface="+mn-lt"/>
              <a:ea typeface="+mn-ea"/>
              <a:cs typeface="+mn-cs"/>
            </a:rPr>
            <a:t>　引き続き事業の効率的な実施と負担の平準化を行い、公債費負担の適正な管理に努め、弾力的な財政基盤の確立を図る。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100330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62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9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61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61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152400</xdr:rowOff>
    </xdr:from>
    <xdr:to>
      <xdr:col>11</xdr:col>
      <xdr:colOff>60325</xdr:colOff>
      <xdr:row>76</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92727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と比較して０．１ポイント下回っており、前年度と比較すると２．５ポイント増加している。これは、人件費の経常収支比率が１．４ポイント増加したことが主な要因である。</a:t>
          </a:r>
          <a:endParaRPr lang="ja-JP" altLang="ja-JP" sz="1400">
            <a:effectLst/>
          </a:endParaRPr>
        </a:p>
        <a:p>
          <a:r>
            <a:rPr kumimoji="1" lang="ja-JP" altLang="ja-JP" sz="1100">
              <a:solidFill>
                <a:schemeClr val="dk1"/>
              </a:solidFill>
              <a:effectLst/>
              <a:latin typeface="+mn-lt"/>
              <a:ea typeface="+mn-ea"/>
              <a:cs typeface="+mn-cs"/>
            </a:rPr>
            <a:t>　今後も、行財政改革の取り組みを通して経常経費の削減に努める。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733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77</xdr:row>
      <xdr:rowOff>20320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733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219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172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104157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140970</xdr:rowOff>
    </xdr:from>
    <xdr:to>
      <xdr:col>74</xdr:col>
      <xdr:colOff>31750</xdr:colOff>
      <xdr:row>77</xdr:row>
      <xdr:rowOff>71120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55897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15826</xdr:rowOff>
    </xdr:from>
    <xdr:to>
      <xdr:col>29</xdr:col>
      <xdr:colOff>127000</xdr:colOff>
      <xdr:row>16</xdr:row>
      <xdr:rowOff>69538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06651"/>
          <a:ext cx="647700" cy="53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69538</xdr:rowOff>
    </xdr:from>
    <xdr:to>
      <xdr:col>26</xdr:col>
      <xdr:colOff>50800</xdr:colOff>
      <xdr:row>16</xdr:row>
      <xdr:rowOff>94674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60363"/>
          <a:ext cx="698500" cy="2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111294</xdr:rowOff>
    </xdr:from>
    <xdr:to>
      <xdr:col>22</xdr:col>
      <xdr:colOff>114300</xdr:colOff>
      <xdr:row>16</xdr:row>
      <xdr:rowOff>94674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730669"/>
          <a:ext cx="698500" cy="154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111294</xdr:rowOff>
    </xdr:from>
    <xdr:to>
      <xdr:col>18</xdr:col>
      <xdr:colOff>177800</xdr:colOff>
      <xdr:row>16</xdr:row>
      <xdr:rowOff>99086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30669"/>
          <a:ext cx="698500" cy="159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136476</xdr:rowOff>
    </xdr:from>
    <xdr:to>
      <xdr:col>29</xdr:col>
      <xdr:colOff>177800</xdr:colOff>
      <xdr:row>16</xdr:row>
      <xdr:rowOff>66626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5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153003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18738</xdr:rowOff>
    </xdr:from>
    <xdr:to>
      <xdr:col>26</xdr:col>
      <xdr:colOff>101600</xdr:colOff>
      <xdr:row>16</xdr:row>
      <xdr:rowOff>120338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0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130515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7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43874</xdr:rowOff>
    </xdr:from>
    <xdr:to>
      <xdr:col>22</xdr:col>
      <xdr:colOff>165100</xdr:colOff>
      <xdr:row>16</xdr:row>
      <xdr:rowOff>145474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155651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0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60494</xdr:rowOff>
    </xdr:from>
    <xdr:to>
      <xdr:col>19</xdr:col>
      <xdr:colOff>38100</xdr:colOff>
      <xdr:row>15</xdr:row>
      <xdr:rowOff>162094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7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4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48286</xdr:rowOff>
    </xdr:from>
    <xdr:to>
      <xdr:col>15</xdr:col>
      <xdr:colOff>101600</xdr:colOff>
      <xdr:row>16</xdr:row>
      <xdr:rowOff>149886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3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160063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249431</xdr:rowOff>
    </xdr:from>
    <xdr:to>
      <xdr:col>29</xdr:col>
      <xdr:colOff>127000</xdr:colOff>
      <xdr:row>34</xdr:row>
      <xdr:rowOff>293829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16881"/>
          <a:ext cx="647700" cy="44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293829</xdr:rowOff>
    </xdr:from>
    <xdr:to>
      <xdr:col>26</xdr:col>
      <xdr:colOff>50800</xdr:colOff>
      <xdr:row>35</xdr:row>
      <xdr:rowOff>32393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61279"/>
          <a:ext cx="698500" cy="81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32393</xdr:rowOff>
    </xdr:from>
    <xdr:to>
      <xdr:col>22</xdr:col>
      <xdr:colOff>114300</xdr:colOff>
      <xdr:row>35</xdr:row>
      <xdr:rowOff>167674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42743"/>
          <a:ext cx="698500" cy="13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167674</xdr:rowOff>
    </xdr:from>
    <xdr:to>
      <xdr:col>18</xdr:col>
      <xdr:colOff>177800</xdr:colOff>
      <xdr:row>35</xdr:row>
      <xdr:rowOff>201540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78024"/>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198632</xdr:rowOff>
    </xdr:from>
    <xdr:to>
      <xdr:col>29</xdr:col>
      <xdr:colOff>177800</xdr:colOff>
      <xdr:row>34</xdr:row>
      <xdr:rowOff>300231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6608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43709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1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243029</xdr:rowOff>
    </xdr:from>
    <xdr:to>
      <xdr:col>26</xdr:col>
      <xdr:colOff>101600</xdr:colOff>
      <xdr:row>35</xdr:row>
      <xdr:rowOff>1729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1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11906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7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324493</xdr:rowOff>
    </xdr:from>
    <xdr:to>
      <xdr:col>22</xdr:col>
      <xdr:colOff>165100</xdr:colOff>
      <xdr:row>35</xdr:row>
      <xdr:rowOff>83193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9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93369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6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116874</xdr:rowOff>
    </xdr:from>
    <xdr:to>
      <xdr:col>19</xdr:col>
      <xdr:colOff>38100</xdr:colOff>
      <xdr:row>35</xdr:row>
      <xdr:rowOff>218474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2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228651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9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150740</xdr:rowOff>
    </xdr:from>
    <xdr:to>
      <xdr:col>15</xdr:col>
      <xdr:colOff>101600</xdr:colOff>
      <xdr:row>35</xdr:row>
      <xdr:rowOff>252340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6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262517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6,375
6,307
391.91
7,816,144
7,673,748
128,071
4,270,410
7,053,975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97660</xdr:rowOff>
    </xdr:from>
    <xdr:to>
      <xdr:col>24</xdr:col>
      <xdr:colOff>63500</xdr:colOff>
      <xdr:row>35</xdr:row>
      <xdr:rowOff>50043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926960"/>
          <a:ext cx="838200" cy="1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50043</xdr:rowOff>
    </xdr:from>
    <xdr:to>
      <xdr:col>19</xdr:col>
      <xdr:colOff>177800</xdr:colOff>
      <xdr:row>35</xdr:row>
      <xdr:rowOff>67114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050793"/>
          <a:ext cx="889000" cy="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67114</xdr:rowOff>
    </xdr:from>
    <xdr:to>
      <xdr:col>15</xdr:col>
      <xdr:colOff>50800</xdr:colOff>
      <xdr:row>35</xdr:row>
      <xdr:rowOff>106193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067864"/>
          <a:ext cx="8890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106193</xdr:rowOff>
    </xdr:from>
    <xdr:to>
      <xdr:col>10</xdr:col>
      <xdr:colOff>114300</xdr:colOff>
      <xdr:row>36</xdr:row>
      <xdr:rowOff>29503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106943"/>
          <a:ext cx="889000" cy="9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46860</xdr:rowOff>
    </xdr:from>
    <xdr:to>
      <xdr:col>24</xdr:col>
      <xdr:colOff>114300</xdr:colOff>
      <xdr:row>34</xdr:row>
      <xdr:rowOff>148460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8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69737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2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170693</xdr:rowOff>
    </xdr:from>
    <xdr:to>
      <xdr:col>20</xdr:col>
      <xdr:colOff>38100</xdr:colOff>
      <xdr:row>35</xdr:row>
      <xdr:rowOff>100843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9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117370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77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16314</xdr:rowOff>
    </xdr:from>
    <xdr:to>
      <xdr:col>15</xdr:col>
      <xdr:colOff>101600</xdr:colOff>
      <xdr:row>35</xdr:row>
      <xdr:rowOff>117914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0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134441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79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55393</xdr:rowOff>
    </xdr:from>
    <xdr:to>
      <xdr:col>10</xdr:col>
      <xdr:colOff>165100</xdr:colOff>
      <xdr:row>35</xdr:row>
      <xdr:rowOff>156993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0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2070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83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150153</xdr:rowOff>
    </xdr:from>
    <xdr:to>
      <xdr:col>6</xdr:col>
      <xdr:colOff>38100</xdr:colOff>
      <xdr:row>36</xdr:row>
      <xdr:rowOff>80303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96830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157064</xdr:rowOff>
    </xdr:from>
    <xdr:to>
      <xdr:col>24</xdr:col>
      <xdr:colOff>63500</xdr:colOff>
      <xdr:row>59</xdr:row>
      <xdr:rowOff>32637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01164"/>
          <a:ext cx="8382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32637</xdr:rowOff>
    </xdr:from>
    <xdr:to>
      <xdr:col>19</xdr:col>
      <xdr:colOff>177800</xdr:colOff>
      <xdr:row>59</xdr:row>
      <xdr:rowOff>54697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48187"/>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170724</xdr:rowOff>
    </xdr:from>
    <xdr:to>
      <xdr:col>15</xdr:col>
      <xdr:colOff>50800</xdr:colOff>
      <xdr:row>59</xdr:row>
      <xdr:rowOff>54697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114824"/>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170724</xdr:rowOff>
    </xdr:from>
    <xdr:to>
      <xdr:col>10</xdr:col>
      <xdr:colOff>114300</xdr:colOff>
      <xdr:row>59</xdr:row>
      <xdr:rowOff>14767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4824"/>
          <a:ext cx="8890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106264</xdr:rowOff>
    </xdr:from>
    <xdr:to>
      <xdr:col>24</xdr:col>
      <xdr:colOff>114300</xdr:colOff>
      <xdr:row>59</xdr:row>
      <xdr:rowOff>36414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84691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2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153287</xdr:rowOff>
    </xdr:from>
    <xdr:to>
      <xdr:col>20</xdr:col>
      <xdr:colOff>38100</xdr:colOff>
      <xdr:row>59</xdr:row>
      <xdr:rowOff>83437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74564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3897</xdr:rowOff>
    </xdr:from>
    <xdr:to>
      <xdr:col>15</xdr:col>
      <xdr:colOff>101600</xdr:colOff>
      <xdr:row>59</xdr:row>
      <xdr:rowOff>105497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96624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21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119924</xdr:rowOff>
    </xdr:from>
    <xdr:to>
      <xdr:col>10</xdr:col>
      <xdr:colOff>165100</xdr:colOff>
      <xdr:row>59</xdr:row>
      <xdr:rowOff>50074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41201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135417</xdr:rowOff>
    </xdr:from>
    <xdr:to>
      <xdr:col>6</xdr:col>
      <xdr:colOff>38100</xdr:colOff>
      <xdr:row>59</xdr:row>
      <xdr:rowOff>65567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56694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7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69748</xdr:rowOff>
    </xdr:from>
    <xdr:to>
      <xdr:col>24</xdr:col>
      <xdr:colOff>63500</xdr:colOff>
      <xdr:row>77</xdr:row>
      <xdr:rowOff>80341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1398"/>
          <a:ext cx="8382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69748</xdr:rowOff>
    </xdr:from>
    <xdr:to>
      <xdr:col>19</xdr:col>
      <xdr:colOff>177800</xdr:colOff>
      <xdr:row>77</xdr:row>
      <xdr:rowOff>120707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71398"/>
          <a:ext cx="889000" cy="5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119278</xdr:rowOff>
    </xdr:from>
    <xdr:to>
      <xdr:col>15</xdr:col>
      <xdr:colOff>50800</xdr:colOff>
      <xdr:row>77</xdr:row>
      <xdr:rowOff>120707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2092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119278</xdr:rowOff>
    </xdr:from>
    <xdr:to>
      <xdr:col>10</xdr:col>
      <xdr:colOff>114300</xdr:colOff>
      <xdr:row>78</xdr:row>
      <xdr:rowOff>24391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0928"/>
          <a:ext cx="889000" cy="7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29541</xdr:rowOff>
    </xdr:from>
    <xdr:to>
      <xdr:col>24</xdr:col>
      <xdr:colOff>114300</xdr:colOff>
      <xdr:row>77</xdr:row>
      <xdr:rowOff>131141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7968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18948</xdr:rowOff>
    </xdr:from>
    <xdr:to>
      <xdr:col>20</xdr:col>
      <xdr:colOff>38100</xdr:colOff>
      <xdr:row>77</xdr:row>
      <xdr:rowOff>120548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111675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69907</xdr:rowOff>
    </xdr:from>
    <xdr:to>
      <xdr:col>15</xdr:col>
      <xdr:colOff>101600</xdr:colOff>
      <xdr:row>78</xdr:row>
      <xdr:rowOff>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162634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3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68478</xdr:rowOff>
    </xdr:from>
    <xdr:to>
      <xdr:col>10</xdr:col>
      <xdr:colOff>165100</xdr:colOff>
      <xdr:row>77</xdr:row>
      <xdr:rowOff>170078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161205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36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145041</xdr:rowOff>
    </xdr:from>
    <xdr:to>
      <xdr:col>6</xdr:col>
      <xdr:colOff>38100</xdr:colOff>
      <xdr:row>78</xdr:row>
      <xdr:rowOff>75191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66318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134931</xdr:rowOff>
    </xdr:from>
    <xdr:to>
      <xdr:col>24</xdr:col>
      <xdr:colOff>63500</xdr:colOff>
      <xdr:row>95</xdr:row>
      <xdr:rowOff>104039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51231"/>
          <a:ext cx="838200" cy="1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134931</xdr:rowOff>
    </xdr:from>
    <xdr:to>
      <xdr:col>19</xdr:col>
      <xdr:colOff>177800</xdr:colOff>
      <xdr:row>96</xdr:row>
      <xdr:rowOff>101916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51231"/>
          <a:ext cx="889000" cy="30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101916</xdr:rowOff>
    </xdr:from>
    <xdr:to>
      <xdr:col>15</xdr:col>
      <xdr:colOff>50800</xdr:colOff>
      <xdr:row>96</xdr:row>
      <xdr:rowOff>142802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61116"/>
          <a:ext cx="889000" cy="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142802</xdr:rowOff>
    </xdr:from>
    <xdr:to>
      <xdr:col>10</xdr:col>
      <xdr:colOff>114300</xdr:colOff>
      <xdr:row>97</xdr:row>
      <xdr:rowOff>11206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02002"/>
          <a:ext cx="889000" cy="3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53239</xdr:rowOff>
    </xdr:from>
    <xdr:to>
      <xdr:col>24</xdr:col>
      <xdr:colOff>114300</xdr:colOff>
      <xdr:row>95</xdr:row>
      <xdr:rowOff>154839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31666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84131</xdr:rowOff>
    </xdr:from>
    <xdr:to>
      <xdr:col>20</xdr:col>
      <xdr:colOff>38100</xdr:colOff>
      <xdr:row>95</xdr:row>
      <xdr:rowOff>14281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5408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29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51116</xdr:rowOff>
    </xdr:from>
    <xdr:to>
      <xdr:col>15</xdr:col>
      <xdr:colOff>101600</xdr:colOff>
      <xdr:row>96</xdr:row>
      <xdr:rowOff>152716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169243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8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92002</xdr:rowOff>
    </xdr:from>
    <xdr:to>
      <xdr:col>10</xdr:col>
      <xdr:colOff>165100</xdr:colOff>
      <xdr:row>97</xdr:row>
      <xdr:rowOff>22152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131856</xdr:rowOff>
    </xdr:from>
    <xdr:to>
      <xdr:col>6</xdr:col>
      <xdr:colOff>38100</xdr:colOff>
      <xdr:row>97</xdr:row>
      <xdr:rowOff>62006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9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53133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8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82536</xdr:rowOff>
    </xdr:from>
    <xdr:to>
      <xdr:col>55</xdr:col>
      <xdr:colOff>0</xdr:colOff>
      <xdr:row>36</xdr:row>
      <xdr:rowOff>27060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83286"/>
          <a:ext cx="838200" cy="1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26324</xdr:rowOff>
    </xdr:from>
    <xdr:to>
      <xdr:col>50</xdr:col>
      <xdr:colOff>114300</xdr:colOff>
      <xdr:row>36</xdr:row>
      <xdr:rowOff>27060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84174"/>
          <a:ext cx="889000" cy="5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26324</xdr:rowOff>
    </xdr:from>
    <xdr:to>
      <xdr:col>45</xdr:col>
      <xdr:colOff>177800</xdr:colOff>
      <xdr:row>36</xdr:row>
      <xdr:rowOff>4776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84174"/>
          <a:ext cx="889000" cy="49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4776</xdr:rowOff>
    </xdr:from>
    <xdr:to>
      <xdr:col>41</xdr:col>
      <xdr:colOff>50800</xdr:colOff>
      <xdr:row>36</xdr:row>
      <xdr:rowOff>168682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76976"/>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31736</xdr:rowOff>
    </xdr:from>
    <xdr:to>
      <xdr:col>55</xdr:col>
      <xdr:colOff>50800</xdr:colOff>
      <xdr:row>35</xdr:row>
      <xdr:rowOff>133336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54613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147710</xdr:rowOff>
    </xdr:from>
    <xdr:to>
      <xdr:col>50</xdr:col>
      <xdr:colOff>165100</xdr:colOff>
      <xdr:row>36</xdr:row>
      <xdr:rowOff>77860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94387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2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146974</xdr:rowOff>
    </xdr:from>
    <xdr:to>
      <xdr:col>46</xdr:col>
      <xdr:colOff>38100</xdr:colOff>
      <xdr:row>33</xdr:row>
      <xdr:rowOff>77124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93651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0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125426</xdr:rowOff>
    </xdr:from>
    <xdr:to>
      <xdr:col>41</xdr:col>
      <xdr:colOff>101600</xdr:colOff>
      <xdr:row>36</xdr:row>
      <xdr:rowOff>55576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72103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0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117882</xdr:rowOff>
    </xdr:from>
    <xdr:to>
      <xdr:col>36</xdr:col>
      <xdr:colOff>165100</xdr:colOff>
      <xdr:row>37</xdr:row>
      <xdr:rowOff>48032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64559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6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75395</xdr:rowOff>
    </xdr:from>
    <xdr:to>
      <xdr:col>55</xdr:col>
      <xdr:colOff>0</xdr:colOff>
      <xdr:row>56</xdr:row>
      <xdr:rowOff>80703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6595"/>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75395</xdr:rowOff>
    </xdr:from>
    <xdr:to>
      <xdr:col>50</xdr:col>
      <xdr:colOff>114300</xdr:colOff>
      <xdr:row>56</xdr:row>
      <xdr:rowOff>113317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76595"/>
          <a:ext cx="889000" cy="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93589</xdr:rowOff>
    </xdr:from>
    <xdr:to>
      <xdr:col>45</xdr:col>
      <xdr:colOff>177800</xdr:colOff>
      <xdr:row>56</xdr:row>
      <xdr:rowOff>113317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94789"/>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93589</xdr:rowOff>
    </xdr:from>
    <xdr:to>
      <xdr:col>41</xdr:col>
      <xdr:colOff>50800</xdr:colOff>
      <xdr:row>56</xdr:row>
      <xdr:rowOff>122763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94789"/>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29903</xdr:rowOff>
    </xdr:from>
    <xdr:to>
      <xdr:col>55</xdr:col>
      <xdr:colOff>50800</xdr:colOff>
      <xdr:row>56</xdr:row>
      <xdr:rowOff>131503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8330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0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24595</xdr:rowOff>
    </xdr:from>
    <xdr:to>
      <xdr:col>50</xdr:col>
      <xdr:colOff>165100</xdr:colOff>
      <xdr:row>56</xdr:row>
      <xdr:rowOff>126195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117322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1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62517</xdr:rowOff>
    </xdr:from>
    <xdr:to>
      <xdr:col>46</xdr:col>
      <xdr:colOff>38100</xdr:colOff>
      <xdr:row>56</xdr:row>
      <xdr:rowOff>164117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155244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5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42789</xdr:rowOff>
    </xdr:from>
    <xdr:to>
      <xdr:col>41</xdr:col>
      <xdr:colOff>101600</xdr:colOff>
      <xdr:row>56</xdr:row>
      <xdr:rowOff>144389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135516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71963</xdr:rowOff>
    </xdr:from>
    <xdr:to>
      <xdr:col>36</xdr:col>
      <xdr:colOff>165100</xdr:colOff>
      <xdr:row>57</xdr:row>
      <xdr:rowOff>2113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164690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6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79471</xdr:rowOff>
    </xdr:from>
    <xdr:to>
      <xdr:col>55</xdr:col>
      <xdr:colOff>0</xdr:colOff>
      <xdr:row>78</xdr:row>
      <xdr:rowOff>89317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52571"/>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89317</xdr:rowOff>
    </xdr:from>
    <xdr:to>
      <xdr:col>50</xdr:col>
      <xdr:colOff>114300</xdr:colOff>
      <xdr:row>78</xdr:row>
      <xdr:rowOff>118711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62417"/>
          <a:ext cx="8890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81865</xdr:rowOff>
    </xdr:from>
    <xdr:to>
      <xdr:col>45</xdr:col>
      <xdr:colOff>177800</xdr:colOff>
      <xdr:row>78</xdr:row>
      <xdr:rowOff>118711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54965"/>
          <a:ext cx="889000" cy="3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81110</xdr:rowOff>
    </xdr:from>
    <xdr:to>
      <xdr:col>41</xdr:col>
      <xdr:colOff>50800</xdr:colOff>
      <xdr:row>78</xdr:row>
      <xdr:rowOff>81865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54210"/>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28671</xdr:rowOff>
    </xdr:from>
    <xdr:to>
      <xdr:col>55</xdr:col>
      <xdr:colOff>50800</xdr:colOff>
      <xdr:row>78</xdr:row>
      <xdr:rowOff>130271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7098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38517</xdr:rowOff>
    </xdr:from>
    <xdr:to>
      <xdr:col>50</xdr:col>
      <xdr:colOff>165100</xdr:colOff>
      <xdr:row>78</xdr:row>
      <xdr:rowOff>140117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131244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67911</xdr:rowOff>
    </xdr:from>
    <xdr:to>
      <xdr:col>46</xdr:col>
      <xdr:colOff>38100</xdr:colOff>
      <xdr:row>78</xdr:row>
      <xdr:rowOff>169511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160638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31065</xdr:rowOff>
    </xdr:from>
    <xdr:to>
      <xdr:col>41</xdr:col>
      <xdr:colOff>101600</xdr:colOff>
      <xdr:row>78</xdr:row>
      <xdr:rowOff>132665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123792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30310</xdr:rowOff>
    </xdr:from>
    <xdr:to>
      <xdr:col>36</xdr:col>
      <xdr:colOff>165100</xdr:colOff>
      <xdr:row>78</xdr:row>
      <xdr:rowOff>131910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123037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144887</xdr:rowOff>
    </xdr:from>
    <xdr:to>
      <xdr:col>55</xdr:col>
      <xdr:colOff>0</xdr:colOff>
      <xdr:row>98</xdr:row>
      <xdr:rowOff>13536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75537"/>
          <a:ext cx="838200" cy="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120886</xdr:rowOff>
    </xdr:from>
    <xdr:to>
      <xdr:col>50</xdr:col>
      <xdr:colOff>114300</xdr:colOff>
      <xdr:row>97</xdr:row>
      <xdr:rowOff>144887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51536"/>
          <a:ext cx="889000" cy="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86061</xdr:rowOff>
    </xdr:from>
    <xdr:to>
      <xdr:col>45</xdr:col>
      <xdr:colOff>177800</xdr:colOff>
      <xdr:row>97</xdr:row>
      <xdr:rowOff>120886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16711"/>
          <a:ext cx="889000" cy="3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86061</xdr:rowOff>
    </xdr:from>
    <xdr:to>
      <xdr:col>41</xdr:col>
      <xdr:colOff>50800</xdr:colOff>
      <xdr:row>97</xdr:row>
      <xdr:rowOff>118143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16711"/>
          <a:ext cx="889000" cy="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134186</xdr:rowOff>
    </xdr:from>
    <xdr:to>
      <xdr:col>55</xdr:col>
      <xdr:colOff>50800</xdr:colOff>
      <xdr:row>98</xdr:row>
      <xdr:rowOff>64336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49113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94087</xdr:rowOff>
    </xdr:from>
    <xdr:to>
      <xdr:col>50</xdr:col>
      <xdr:colOff>165100</xdr:colOff>
      <xdr:row>98</xdr:row>
      <xdr:rowOff>24237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70086</xdr:rowOff>
    </xdr:from>
    <xdr:to>
      <xdr:col>46</xdr:col>
      <xdr:colOff>38100</xdr:colOff>
      <xdr:row>98</xdr:row>
      <xdr:rowOff>236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162813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35261</xdr:rowOff>
    </xdr:from>
    <xdr:to>
      <xdr:col>41</xdr:col>
      <xdr:colOff>101600</xdr:colOff>
      <xdr:row>97</xdr:row>
      <xdr:rowOff>136861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127988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67343</xdr:rowOff>
    </xdr:from>
    <xdr:to>
      <xdr:col>36</xdr:col>
      <xdr:colOff>165100</xdr:colOff>
      <xdr:row>97</xdr:row>
      <xdr:rowOff>168943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160070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15087</xdr:rowOff>
    </xdr:from>
    <xdr:to>
      <xdr:col>85</xdr:col>
      <xdr:colOff>127000</xdr:colOff>
      <xdr:row>39</xdr:row>
      <xdr:rowOff>38049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01637"/>
          <a:ext cx="8382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38049</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24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135737</xdr:rowOff>
    </xdr:from>
    <xdr:to>
      <xdr:col>85</xdr:col>
      <xdr:colOff>177800</xdr:colOff>
      <xdr:row>39</xdr:row>
      <xdr:rowOff>65887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50664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6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158699</xdr:rowOff>
    </xdr:from>
    <xdr:to>
      <xdr:col>81</xdr:col>
      <xdr:colOff>101600</xdr:colOff>
      <xdr:row>39</xdr:row>
      <xdr:rowOff>88849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79976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115381</xdr:rowOff>
    </xdr:from>
    <xdr:to>
      <xdr:col>85</xdr:col>
      <xdr:colOff>127000</xdr:colOff>
      <xdr:row>76</xdr:row>
      <xdr:rowOff>134438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45581"/>
          <a:ext cx="8382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134438</xdr:rowOff>
    </xdr:from>
    <xdr:to>
      <xdr:col>81</xdr:col>
      <xdr:colOff>50800</xdr:colOff>
      <xdr:row>77</xdr:row>
      <xdr:rowOff>646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64638"/>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646</xdr:rowOff>
    </xdr:from>
    <xdr:to>
      <xdr:col>76</xdr:col>
      <xdr:colOff>114300</xdr:colOff>
      <xdr:row>77</xdr:row>
      <xdr:rowOff>30962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02296"/>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30962</xdr:rowOff>
    </xdr:from>
    <xdr:to>
      <xdr:col>71</xdr:col>
      <xdr:colOff>177800</xdr:colOff>
      <xdr:row>77</xdr:row>
      <xdr:rowOff>35432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32612"/>
          <a:ext cx="8890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64581</xdr:rowOff>
    </xdr:from>
    <xdr:to>
      <xdr:col>85</xdr:col>
      <xdr:colOff>177800</xdr:colOff>
      <xdr:row>76</xdr:row>
      <xdr:rowOff>166181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43008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7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83638</xdr:rowOff>
    </xdr:from>
    <xdr:to>
      <xdr:col>81</xdr:col>
      <xdr:colOff>101600</xdr:colOff>
      <xdr:row>77</xdr:row>
      <xdr:rowOff>13788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4915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20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121296</xdr:rowOff>
    </xdr:from>
    <xdr:to>
      <xdr:col>76</xdr:col>
      <xdr:colOff>165100</xdr:colOff>
      <xdr:row>77</xdr:row>
      <xdr:rowOff>51446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42573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24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151612</xdr:rowOff>
    </xdr:from>
    <xdr:to>
      <xdr:col>72</xdr:col>
      <xdr:colOff>38100</xdr:colOff>
      <xdr:row>77</xdr:row>
      <xdr:rowOff>81762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72889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156082</xdr:rowOff>
    </xdr:from>
    <xdr:to>
      <xdr:col>67</xdr:col>
      <xdr:colOff>101600</xdr:colOff>
      <xdr:row>77</xdr:row>
      <xdr:rowOff>86232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77359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69298</xdr:rowOff>
    </xdr:from>
    <xdr:to>
      <xdr:col>85</xdr:col>
      <xdr:colOff>127000</xdr:colOff>
      <xdr:row>98</xdr:row>
      <xdr:rowOff>43135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99948"/>
          <a:ext cx="838200" cy="14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69298</xdr:rowOff>
    </xdr:from>
    <xdr:to>
      <xdr:col>81</xdr:col>
      <xdr:colOff>50800</xdr:colOff>
      <xdr:row>98</xdr:row>
      <xdr:rowOff>155598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99948"/>
          <a:ext cx="889000" cy="2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79284</xdr:rowOff>
    </xdr:from>
    <xdr:to>
      <xdr:col>76</xdr:col>
      <xdr:colOff>114300</xdr:colOff>
      <xdr:row>98</xdr:row>
      <xdr:rowOff>155598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81384"/>
          <a:ext cx="889000" cy="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79284</xdr:rowOff>
    </xdr:from>
    <xdr:to>
      <xdr:col>71</xdr:col>
      <xdr:colOff>177800</xdr:colOff>
      <xdr:row>98</xdr:row>
      <xdr:rowOff>163657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81384"/>
          <a:ext cx="889000" cy="8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163785</xdr:rowOff>
    </xdr:from>
    <xdr:to>
      <xdr:col>85</xdr:col>
      <xdr:colOff>177800</xdr:colOff>
      <xdr:row>98</xdr:row>
      <xdr:rowOff>93935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142212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18498</xdr:rowOff>
    </xdr:from>
    <xdr:to>
      <xdr:col>81</xdr:col>
      <xdr:colOff>101600</xdr:colOff>
      <xdr:row>97</xdr:row>
      <xdr:rowOff>120098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111225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74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104798</xdr:rowOff>
    </xdr:from>
    <xdr:to>
      <xdr:col>76</xdr:col>
      <xdr:colOff>165100</xdr:colOff>
      <xdr:row>99</xdr:row>
      <xdr:rowOff>34948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26075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28484</xdr:rowOff>
    </xdr:from>
    <xdr:to>
      <xdr:col>72</xdr:col>
      <xdr:colOff>38100</xdr:colOff>
      <xdr:row>98</xdr:row>
      <xdr:rowOff>130084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146611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112857</xdr:rowOff>
    </xdr:from>
    <xdr:to>
      <xdr:col>67</xdr:col>
      <xdr:colOff>101600</xdr:colOff>
      <xdr:row>99</xdr:row>
      <xdr:rowOff>43007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34134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0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103467</xdr:rowOff>
    </xdr:from>
    <xdr:to>
      <xdr:col>116</xdr:col>
      <xdr:colOff>63500</xdr:colOff>
      <xdr:row>36</xdr:row>
      <xdr:rowOff>126708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275667"/>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126708</xdr:rowOff>
    </xdr:from>
    <xdr:to>
      <xdr:col>111</xdr:col>
      <xdr:colOff>177800</xdr:colOff>
      <xdr:row>36</xdr:row>
      <xdr:rowOff>128651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298908"/>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128651</xdr:rowOff>
    </xdr:from>
    <xdr:to>
      <xdr:col>107</xdr:col>
      <xdr:colOff>50800</xdr:colOff>
      <xdr:row>36</xdr:row>
      <xdr:rowOff>130937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30085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130937</xdr:rowOff>
    </xdr:from>
    <xdr:to>
      <xdr:col>102</xdr:col>
      <xdr:colOff>114300</xdr:colOff>
      <xdr:row>37</xdr:row>
      <xdr:rowOff>13322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303137"/>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52667</xdr:rowOff>
    </xdr:from>
    <xdr:to>
      <xdr:col>116</xdr:col>
      <xdr:colOff>114300</xdr:colOff>
      <xdr:row>36</xdr:row>
      <xdr:rowOff>154267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2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75544</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7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75908</xdr:rowOff>
    </xdr:from>
    <xdr:to>
      <xdr:col>112</xdr:col>
      <xdr:colOff>38100</xdr:colOff>
      <xdr:row>37</xdr:row>
      <xdr:rowOff>6058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2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22585</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602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77851</xdr:rowOff>
    </xdr:from>
    <xdr:to>
      <xdr:col>107</xdr:col>
      <xdr:colOff>101600</xdr:colOff>
      <xdr:row>37</xdr:row>
      <xdr:rowOff>8001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24528</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602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80137</xdr:rowOff>
    </xdr:from>
    <xdr:to>
      <xdr:col>102</xdr:col>
      <xdr:colOff>165100</xdr:colOff>
      <xdr:row>37</xdr:row>
      <xdr:rowOff>10287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26814</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60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133972</xdr:rowOff>
    </xdr:from>
    <xdr:to>
      <xdr:col>98</xdr:col>
      <xdr:colOff>38100</xdr:colOff>
      <xdr:row>37</xdr:row>
      <xdr:rowOff>64122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3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80649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0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119045</xdr:rowOff>
    </xdr:from>
    <xdr:to>
      <xdr:col>116</xdr:col>
      <xdr:colOff>63500</xdr:colOff>
      <xdr:row>57</xdr:row>
      <xdr:rowOff>127437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891695"/>
          <a:ext cx="8382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127437</xdr:rowOff>
    </xdr:from>
    <xdr:to>
      <xdr:col>111</xdr:col>
      <xdr:colOff>177800</xdr:colOff>
      <xdr:row>57</xdr:row>
      <xdr:rowOff>136206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00087"/>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136206</xdr:rowOff>
    </xdr:from>
    <xdr:to>
      <xdr:col>107</xdr:col>
      <xdr:colOff>50800</xdr:colOff>
      <xdr:row>57</xdr:row>
      <xdr:rowOff>143553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08856"/>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105394</xdr:rowOff>
    </xdr:from>
    <xdr:to>
      <xdr:col>102</xdr:col>
      <xdr:colOff>114300</xdr:colOff>
      <xdr:row>57</xdr:row>
      <xdr:rowOff>143553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878044"/>
          <a:ext cx="889000" cy="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68245</xdr:rowOff>
    </xdr:from>
    <xdr:to>
      <xdr:col>116</xdr:col>
      <xdr:colOff>114300</xdr:colOff>
      <xdr:row>57</xdr:row>
      <xdr:rowOff>169845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4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91122</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69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76637</xdr:rowOff>
    </xdr:from>
    <xdr:to>
      <xdr:col>112</xdr:col>
      <xdr:colOff>38100</xdr:colOff>
      <xdr:row>58</xdr:row>
      <xdr:rowOff>6787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23314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62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85406</xdr:rowOff>
    </xdr:from>
    <xdr:to>
      <xdr:col>107</xdr:col>
      <xdr:colOff>101600</xdr:colOff>
      <xdr:row>58</xdr:row>
      <xdr:rowOff>15556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32083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6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92753</xdr:rowOff>
    </xdr:from>
    <xdr:to>
      <xdr:col>102</xdr:col>
      <xdr:colOff>165100</xdr:colOff>
      <xdr:row>58</xdr:row>
      <xdr:rowOff>22903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39430</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6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54594</xdr:rowOff>
    </xdr:from>
    <xdr:to>
      <xdr:col>98</xdr:col>
      <xdr:colOff>38100</xdr:colOff>
      <xdr:row>57</xdr:row>
      <xdr:rowOff>156194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1271</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6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90119</xdr:rowOff>
    </xdr:from>
    <xdr:to>
      <xdr:col>116</xdr:col>
      <xdr:colOff>63500</xdr:colOff>
      <xdr:row>71</xdr:row>
      <xdr:rowOff>117437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263069"/>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90119</xdr:rowOff>
    </xdr:from>
    <xdr:to>
      <xdr:col>111</xdr:col>
      <xdr:colOff>177800</xdr:colOff>
      <xdr:row>71</xdr:row>
      <xdr:rowOff>105435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263069"/>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105435</xdr:rowOff>
    </xdr:from>
    <xdr:to>
      <xdr:col>107</xdr:col>
      <xdr:colOff>50800</xdr:colOff>
      <xdr:row>72</xdr:row>
      <xdr:rowOff>129604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278385"/>
          <a:ext cx="889000" cy="19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103962</xdr:rowOff>
    </xdr:from>
    <xdr:to>
      <xdr:col>102</xdr:col>
      <xdr:colOff>114300</xdr:colOff>
      <xdr:row>72</xdr:row>
      <xdr:rowOff>129604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448362"/>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66637</xdr:rowOff>
    </xdr:from>
    <xdr:to>
      <xdr:col>116</xdr:col>
      <xdr:colOff>114300</xdr:colOff>
      <xdr:row>71</xdr:row>
      <xdr:rowOff>168237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23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89514</xdr:rowOff>
    </xdr:from>
    <xdr:ext cx="599010"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0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39319</xdr:rowOff>
    </xdr:from>
    <xdr:to>
      <xdr:col>112</xdr:col>
      <xdr:colOff>38100</xdr:colOff>
      <xdr:row>71</xdr:row>
      <xdr:rowOff>140919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2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157446</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23795" y="1198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54635</xdr:rowOff>
    </xdr:from>
    <xdr:to>
      <xdr:col>107</xdr:col>
      <xdr:colOff>101600</xdr:colOff>
      <xdr:row>71</xdr:row>
      <xdr:rowOff>156235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1312</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34795" y="1200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78804</xdr:rowOff>
    </xdr:from>
    <xdr:to>
      <xdr:col>102</xdr:col>
      <xdr:colOff>165100</xdr:colOff>
      <xdr:row>73</xdr:row>
      <xdr:rowOff>8954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4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25481</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219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53162</xdr:rowOff>
    </xdr:from>
    <xdr:to>
      <xdr:col>98</xdr:col>
      <xdr:colOff>38100</xdr:colOff>
      <xdr:row>72</xdr:row>
      <xdr:rowOff>154762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3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171289</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217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令和２年度が突出しているのは、特別定額給付金（新型コロナウイルス関連）の影響による。また、類似団体平均と比較して高水準であるのは、町国保病院への負担金の増が主な要因である。</a:t>
          </a:r>
          <a:endParaRPr lang="ja-JP" altLang="ja-JP" sz="1400">
            <a:effectLst/>
          </a:endParaRPr>
        </a:p>
        <a:p>
          <a:r>
            <a:rPr kumimoji="1" lang="ja-JP" altLang="ja-JP" sz="1100">
              <a:solidFill>
                <a:schemeClr val="dk1"/>
              </a:solidFill>
              <a:effectLst/>
              <a:latin typeface="+mn-lt"/>
              <a:ea typeface="+mn-ea"/>
              <a:cs typeface="+mn-cs"/>
            </a:rPr>
            <a:t>貸付金については、中小企業融資貸付金の額が大きいため、類似団体平均を上回った水準で推移している。また、平成３０年度が突出しているのは農業振興基金貸付金による。</a:t>
          </a:r>
          <a:endParaRPr lang="ja-JP" altLang="ja-JP" sz="1400">
            <a:effectLst/>
          </a:endParaRPr>
        </a:p>
        <a:p>
          <a:r>
            <a:rPr kumimoji="1" lang="ja-JP" altLang="ja-JP" sz="1100">
              <a:solidFill>
                <a:schemeClr val="dk1"/>
              </a:solidFill>
              <a:effectLst/>
              <a:latin typeface="+mn-lt"/>
              <a:ea typeface="+mn-ea"/>
              <a:cs typeface="+mn-cs"/>
            </a:rPr>
            <a:t>公債費については、既発債償還完了分よりも新規償還開始分が大きいため、横ばいから微増の状況である。今後は橋梁長寿命化、営農用水事業等の償還が控えていることから、上昇傾向が続くと見込まれる。</a:t>
          </a:r>
          <a:endParaRPr lang="ja-JP" altLang="ja-JP" sz="1400">
            <a:effectLst/>
          </a:endParaRPr>
        </a:p>
        <a:p>
          <a:r>
            <a:rPr kumimoji="1" lang="ja-JP" altLang="ja-JP" sz="1100">
              <a:solidFill>
                <a:schemeClr val="dk1"/>
              </a:solidFill>
              <a:effectLst/>
              <a:latin typeface="+mn-lt"/>
              <a:ea typeface="+mn-ea"/>
              <a:cs typeface="+mn-cs"/>
            </a:rPr>
            <a:t>人件費、投資及び出資金及び繰出金が類似団体平均を上回る水準で推移しているのは、民間事業者の参入が見込めない不採算部門の福祉・医療サービス等の事業について、直営で運営していることが主な要因である。</a:t>
          </a:r>
          <a:endParaRPr lang="ja-JP" altLang="ja-JP" sz="1400">
            <a:effectLst/>
          </a:endParaRPr>
        </a:p>
        <a:p>
          <a:r>
            <a:rPr kumimoji="1" lang="ja-JP" altLang="ja-JP" sz="1100">
              <a:solidFill>
                <a:schemeClr val="dk1"/>
              </a:solidFill>
              <a:effectLst/>
              <a:latin typeface="+mn-lt"/>
              <a:ea typeface="+mn-ea"/>
              <a:cs typeface="+mn-cs"/>
            </a:rPr>
            <a:t>今後はそれらサービスについて収益の確保方策を検討するとともに、さらなる経常経費縮減に努める。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6,375
6,307
391.91
7,816,144
7,673,748
128,071
4,270,410
7,053,975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10668</xdr:rowOff>
    </xdr:from>
    <xdr:to>
      <xdr:col>24</xdr:col>
      <xdr:colOff>63500</xdr:colOff>
      <xdr:row>35</xdr:row>
      <xdr:rowOff>24765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1141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10668</xdr:rowOff>
    </xdr:from>
    <xdr:to>
      <xdr:col>19</xdr:col>
      <xdr:colOff>177800</xdr:colOff>
      <xdr:row>35</xdr:row>
      <xdr:rowOff>84074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1418"/>
          <a:ext cx="889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65659</xdr:rowOff>
    </xdr:from>
    <xdr:to>
      <xdr:col>15</xdr:col>
      <xdr:colOff>50800</xdr:colOff>
      <xdr:row>35</xdr:row>
      <xdr:rowOff>84074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6409"/>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65659</xdr:rowOff>
    </xdr:from>
    <xdr:to>
      <xdr:col>10</xdr:col>
      <xdr:colOff>114300</xdr:colOff>
      <xdr:row>35</xdr:row>
      <xdr:rowOff>167005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640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145415</xdr:rowOff>
    </xdr:from>
    <xdr:to>
      <xdr:col>24</xdr:col>
      <xdr:colOff>114300</xdr:colOff>
      <xdr:row>35</xdr:row>
      <xdr:rowOff>75565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168292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131318</xdr:rowOff>
    </xdr:from>
    <xdr:to>
      <xdr:col>20</xdr:col>
      <xdr:colOff>38100</xdr:colOff>
      <xdr:row>35</xdr:row>
      <xdr:rowOff>61468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77995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3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33274</xdr:rowOff>
    </xdr:from>
    <xdr:to>
      <xdr:col>15</xdr:col>
      <xdr:colOff>101600</xdr:colOff>
      <xdr:row>35</xdr:row>
      <xdr:rowOff>134874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151401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0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14859</xdr:rowOff>
    </xdr:from>
    <xdr:to>
      <xdr:col>10</xdr:col>
      <xdr:colOff>165100</xdr:colOff>
      <xdr:row>35</xdr:row>
      <xdr:rowOff>116459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132986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116205</xdr:rowOff>
    </xdr:from>
    <xdr:to>
      <xdr:col>6</xdr:col>
      <xdr:colOff>38100</xdr:colOff>
      <xdr:row>36</xdr:row>
      <xdr:rowOff>46355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37482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76005</xdr:rowOff>
    </xdr:from>
    <xdr:to>
      <xdr:col>24</xdr:col>
      <xdr:colOff>63500</xdr:colOff>
      <xdr:row>57</xdr:row>
      <xdr:rowOff>107400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8655"/>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10637</xdr:rowOff>
    </xdr:from>
    <xdr:to>
      <xdr:col>19</xdr:col>
      <xdr:colOff>177800</xdr:colOff>
      <xdr:row>57</xdr:row>
      <xdr:rowOff>76005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83287"/>
          <a:ext cx="889000" cy="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10637</xdr:rowOff>
    </xdr:from>
    <xdr:to>
      <xdr:col>15</xdr:col>
      <xdr:colOff>50800</xdr:colOff>
      <xdr:row>57</xdr:row>
      <xdr:rowOff>107696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83287"/>
          <a:ext cx="889000" cy="9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107696</xdr:rowOff>
    </xdr:from>
    <xdr:to>
      <xdr:col>10</xdr:col>
      <xdr:colOff>114300</xdr:colOff>
      <xdr:row>58</xdr:row>
      <xdr:rowOff>44436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0346"/>
          <a:ext cx="889000" cy="10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56600</xdr:rowOff>
    </xdr:from>
    <xdr:to>
      <xdr:col>24</xdr:col>
      <xdr:colOff>114300</xdr:colOff>
      <xdr:row>57</xdr:row>
      <xdr:rowOff>158200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35027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25205</xdr:rowOff>
    </xdr:from>
    <xdr:to>
      <xdr:col>20</xdr:col>
      <xdr:colOff>38100</xdr:colOff>
      <xdr:row>57</xdr:row>
      <xdr:rowOff>126805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117932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9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131287</xdr:rowOff>
    </xdr:from>
    <xdr:to>
      <xdr:col>15</xdr:col>
      <xdr:colOff>101600</xdr:colOff>
      <xdr:row>57</xdr:row>
      <xdr:rowOff>61437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52564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2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56896</xdr:rowOff>
    </xdr:from>
    <xdr:to>
      <xdr:col>10</xdr:col>
      <xdr:colOff>165100</xdr:colOff>
      <xdr:row>57</xdr:row>
      <xdr:rowOff>158496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3573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165086</xdr:rowOff>
    </xdr:from>
    <xdr:to>
      <xdr:col>6</xdr:col>
      <xdr:colOff>38100</xdr:colOff>
      <xdr:row>58</xdr:row>
      <xdr:rowOff>95236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86363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3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132069</xdr:rowOff>
    </xdr:from>
    <xdr:to>
      <xdr:col>24</xdr:col>
      <xdr:colOff>63500</xdr:colOff>
      <xdr:row>75</xdr:row>
      <xdr:rowOff>20265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19369"/>
          <a:ext cx="838200" cy="5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132069</xdr:rowOff>
    </xdr:from>
    <xdr:to>
      <xdr:col>19</xdr:col>
      <xdr:colOff>177800</xdr:colOff>
      <xdr:row>75</xdr:row>
      <xdr:rowOff>62927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19369"/>
          <a:ext cx="889000" cy="10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62927</xdr:rowOff>
    </xdr:from>
    <xdr:to>
      <xdr:col>15</xdr:col>
      <xdr:colOff>50800</xdr:colOff>
      <xdr:row>75</xdr:row>
      <xdr:rowOff>121887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21677"/>
          <a:ext cx="889000" cy="5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121887</xdr:rowOff>
    </xdr:from>
    <xdr:to>
      <xdr:col>10</xdr:col>
      <xdr:colOff>114300</xdr:colOff>
      <xdr:row>75</xdr:row>
      <xdr:rowOff>166903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063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140915</xdr:rowOff>
    </xdr:from>
    <xdr:to>
      <xdr:col>24</xdr:col>
      <xdr:colOff>114300</xdr:colOff>
      <xdr:row>75</xdr:row>
      <xdr:rowOff>71065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163792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81269</xdr:rowOff>
    </xdr:from>
    <xdr:to>
      <xdr:col>20</xdr:col>
      <xdr:colOff>38100</xdr:colOff>
      <xdr:row>75</xdr:row>
      <xdr:rowOff>11419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27946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4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12127</xdr:rowOff>
    </xdr:from>
    <xdr:to>
      <xdr:col>15</xdr:col>
      <xdr:colOff>101600</xdr:colOff>
      <xdr:row>75</xdr:row>
      <xdr:rowOff>113727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130254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4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71087</xdr:rowOff>
    </xdr:from>
    <xdr:to>
      <xdr:col>10</xdr:col>
      <xdr:colOff>165100</xdr:colOff>
      <xdr:row>76</xdr:row>
      <xdr:rowOff>1237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17764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116104</xdr:rowOff>
    </xdr:from>
    <xdr:to>
      <xdr:col>6</xdr:col>
      <xdr:colOff>38100</xdr:colOff>
      <xdr:row>76</xdr:row>
      <xdr:rowOff>46255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4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62781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2797</xdr:rowOff>
    </xdr:from>
    <xdr:to>
      <xdr:col>24</xdr:col>
      <xdr:colOff>63500</xdr:colOff>
      <xdr:row>95</xdr:row>
      <xdr:rowOff>9004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90547"/>
          <a:ext cx="8382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2797</xdr:rowOff>
    </xdr:from>
    <xdr:to>
      <xdr:col>19</xdr:col>
      <xdr:colOff>177800</xdr:colOff>
      <xdr:row>95</xdr:row>
      <xdr:rowOff>54725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90547"/>
          <a:ext cx="889000" cy="5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154811</xdr:rowOff>
    </xdr:from>
    <xdr:to>
      <xdr:col>15</xdr:col>
      <xdr:colOff>50800</xdr:colOff>
      <xdr:row>95</xdr:row>
      <xdr:rowOff>54725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271111"/>
          <a:ext cx="889000" cy="7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154811</xdr:rowOff>
    </xdr:from>
    <xdr:to>
      <xdr:col>10</xdr:col>
      <xdr:colOff>114300</xdr:colOff>
      <xdr:row>95</xdr:row>
      <xdr:rowOff>167438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71111"/>
          <a:ext cx="889000" cy="18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129654</xdr:rowOff>
    </xdr:from>
    <xdr:to>
      <xdr:col>24</xdr:col>
      <xdr:colOff>114300</xdr:colOff>
      <xdr:row>95</xdr:row>
      <xdr:rowOff>59804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152531</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9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123447</xdr:rowOff>
    </xdr:from>
    <xdr:to>
      <xdr:col>20</xdr:col>
      <xdr:colOff>38100</xdr:colOff>
      <xdr:row>95</xdr:row>
      <xdr:rowOff>53597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70124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1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3925</xdr:rowOff>
    </xdr:from>
    <xdr:to>
      <xdr:col>15</xdr:col>
      <xdr:colOff>101600</xdr:colOff>
      <xdr:row>95</xdr:row>
      <xdr:rowOff>105525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122052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6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104011</xdr:rowOff>
    </xdr:from>
    <xdr:to>
      <xdr:col>10</xdr:col>
      <xdr:colOff>165100</xdr:colOff>
      <xdr:row>95</xdr:row>
      <xdr:rowOff>34161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50688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99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116638</xdr:rowOff>
    </xdr:from>
    <xdr:to>
      <xdr:col>6</xdr:col>
      <xdr:colOff>38100</xdr:colOff>
      <xdr:row>96</xdr:row>
      <xdr:rowOff>46788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63315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7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140353</xdr:rowOff>
    </xdr:from>
    <xdr:to>
      <xdr:col>55</xdr:col>
      <xdr:colOff>0</xdr:colOff>
      <xdr:row>35</xdr:row>
      <xdr:rowOff>65568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969653"/>
          <a:ext cx="8382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140353</xdr:rowOff>
    </xdr:from>
    <xdr:to>
      <xdr:col>50</xdr:col>
      <xdr:colOff>114300</xdr:colOff>
      <xdr:row>35</xdr:row>
      <xdr:rowOff>103451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969653"/>
          <a:ext cx="8890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103451</xdr:rowOff>
    </xdr:from>
    <xdr:to>
      <xdr:col>45</xdr:col>
      <xdr:colOff>177800</xdr:colOff>
      <xdr:row>35</xdr:row>
      <xdr:rowOff>129250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10420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71446</xdr:rowOff>
    </xdr:from>
    <xdr:to>
      <xdr:col>41</xdr:col>
      <xdr:colOff>50800</xdr:colOff>
      <xdr:row>35</xdr:row>
      <xdr:rowOff>129250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072196"/>
          <a:ext cx="889000" cy="5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14768</xdr:rowOff>
    </xdr:from>
    <xdr:to>
      <xdr:col>55</xdr:col>
      <xdr:colOff>50800</xdr:colOff>
      <xdr:row>35</xdr:row>
      <xdr:rowOff>116368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37645</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89553</xdr:rowOff>
    </xdr:from>
    <xdr:to>
      <xdr:col>50</xdr:col>
      <xdr:colOff>165100</xdr:colOff>
      <xdr:row>35</xdr:row>
      <xdr:rowOff>19703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9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36230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9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52651</xdr:rowOff>
    </xdr:from>
    <xdr:to>
      <xdr:col>46</xdr:col>
      <xdr:colOff>38100</xdr:colOff>
      <xdr:row>35</xdr:row>
      <xdr:rowOff>154251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170778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8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78450</xdr:rowOff>
    </xdr:from>
    <xdr:to>
      <xdr:col>41</xdr:col>
      <xdr:colOff>101600</xdr:colOff>
      <xdr:row>36</xdr:row>
      <xdr:rowOff>8600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25127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5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20646</xdr:rowOff>
    </xdr:from>
    <xdr:to>
      <xdr:col>36</xdr:col>
      <xdr:colOff>165100</xdr:colOff>
      <xdr:row>35</xdr:row>
      <xdr:rowOff>122246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138773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79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124551</xdr:rowOff>
    </xdr:from>
    <xdr:to>
      <xdr:col>55</xdr:col>
      <xdr:colOff>0</xdr:colOff>
      <xdr:row>57</xdr:row>
      <xdr:rowOff>23685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25751"/>
          <a:ext cx="838200" cy="7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23685</xdr:rowOff>
    </xdr:from>
    <xdr:to>
      <xdr:col>50</xdr:col>
      <xdr:colOff>114300</xdr:colOff>
      <xdr:row>57</xdr:row>
      <xdr:rowOff>116343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96335"/>
          <a:ext cx="889000" cy="9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116343</xdr:rowOff>
    </xdr:from>
    <xdr:to>
      <xdr:col>45</xdr:col>
      <xdr:colOff>177800</xdr:colOff>
      <xdr:row>58</xdr:row>
      <xdr:rowOff>5907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88993"/>
          <a:ext cx="88900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5907</xdr:rowOff>
    </xdr:from>
    <xdr:to>
      <xdr:col>41</xdr:col>
      <xdr:colOff>50800</xdr:colOff>
      <xdr:row>58</xdr:row>
      <xdr:rowOff>11188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50007"/>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73751</xdr:rowOff>
    </xdr:from>
    <xdr:to>
      <xdr:col>55</xdr:col>
      <xdr:colOff>50800</xdr:colOff>
      <xdr:row>57</xdr:row>
      <xdr:rowOff>3901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96628</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2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144335</xdr:rowOff>
    </xdr:from>
    <xdr:to>
      <xdr:col>50</xdr:col>
      <xdr:colOff>165100</xdr:colOff>
      <xdr:row>57</xdr:row>
      <xdr:rowOff>74485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91012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65543</xdr:rowOff>
    </xdr:from>
    <xdr:to>
      <xdr:col>46</xdr:col>
      <xdr:colOff>38100</xdr:colOff>
      <xdr:row>57</xdr:row>
      <xdr:rowOff>167143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158270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3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126557</xdr:rowOff>
    </xdr:from>
    <xdr:to>
      <xdr:col>41</xdr:col>
      <xdr:colOff>101600</xdr:colOff>
      <xdr:row>58</xdr:row>
      <xdr:rowOff>56707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47834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131838</xdr:rowOff>
    </xdr:from>
    <xdr:to>
      <xdr:col>36</xdr:col>
      <xdr:colOff>165100</xdr:colOff>
      <xdr:row>58</xdr:row>
      <xdr:rowOff>61988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53115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29026</xdr:rowOff>
    </xdr:from>
    <xdr:to>
      <xdr:col>55</xdr:col>
      <xdr:colOff>0</xdr:colOff>
      <xdr:row>77</xdr:row>
      <xdr:rowOff>95205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30676"/>
          <a:ext cx="8382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77667</xdr:rowOff>
    </xdr:from>
    <xdr:to>
      <xdr:col>50</xdr:col>
      <xdr:colOff>114300</xdr:colOff>
      <xdr:row>77</xdr:row>
      <xdr:rowOff>95205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79317"/>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77667</xdr:rowOff>
    </xdr:from>
    <xdr:to>
      <xdr:col>45</xdr:col>
      <xdr:colOff>177800</xdr:colOff>
      <xdr:row>77</xdr:row>
      <xdr:rowOff>143038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79317"/>
          <a:ext cx="889000" cy="6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120658</xdr:rowOff>
    </xdr:from>
    <xdr:to>
      <xdr:col>41</xdr:col>
      <xdr:colOff>50800</xdr:colOff>
      <xdr:row>77</xdr:row>
      <xdr:rowOff>143038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22308"/>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149676</xdr:rowOff>
    </xdr:from>
    <xdr:to>
      <xdr:col>55</xdr:col>
      <xdr:colOff>50800</xdr:colOff>
      <xdr:row>77</xdr:row>
      <xdr:rowOff>79826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3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44405</xdr:rowOff>
    </xdr:from>
    <xdr:to>
      <xdr:col>50</xdr:col>
      <xdr:colOff>165100</xdr:colOff>
      <xdr:row>77</xdr:row>
      <xdr:rowOff>146005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162532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26867</xdr:rowOff>
    </xdr:from>
    <xdr:to>
      <xdr:col>46</xdr:col>
      <xdr:colOff>38100</xdr:colOff>
      <xdr:row>77</xdr:row>
      <xdr:rowOff>128467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144994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0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92238</xdr:rowOff>
    </xdr:from>
    <xdr:to>
      <xdr:col>41</xdr:col>
      <xdr:colOff>101600</xdr:colOff>
      <xdr:row>78</xdr:row>
      <xdr:rowOff>22388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38915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69858</xdr:rowOff>
    </xdr:from>
    <xdr:to>
      <xdr:col>36</xdr:col>
      <xdr:colOff>165100</xdr:colOff>
      <xdr:row>78</xdr:row>
      <xdr:rowOff>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167162</xdr:rowOff>
    </xdr:from>
    <xdr:to>
      <xdr:col>55</xdr:col>
      <xdr:colOff>0</xdr:colOff>
      <xdr:row>95</xdr:row>
      <xdr:rowOff>124819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83462"/>
          <a:ext cx="838200" cy="1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167162</xdr:rowOff>
    </xdr:from>
    <xdr:to>
      <xdr:col>50</xdr:col>
      <xdr:colOff>114300</xdr:colOff>
      <xdr:row>95</xdr:row>
      <xdr:rowOff>32967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83462"/>
          <a:ext cx="889000" cy="3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144760</xdr:rowOff>
    </xdr:from>
    <xdr:to>
      <xdr:col>45</xdr:col>
      <xdr:colOff>177800</xdr:colOff>
      <xdr:row>95</xdr:row>
      <xdr:rowOff>32967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261060"/>
          <a:ext cx="889000" cy="5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38553</xdr:rowOff>
    </xdr:from>
    <xdr:to>
      <xdr:col>41</xdr:col>
      <xdr:colOff>50800</xdr:colOff>
      <xdr:row>94</xdr:row>
      <xdr:rowOff>144760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154853"/>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74019</xdr:rowOff>
    </xdr:from>
    <xdr:to>
      <xdr:col>55</xdr:col>
      <xdr:colOff>50800</xdr:colOff>
      <xdr:row>96</xdr:row>
      <xdr:rowOff>4169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96896</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1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116362</xdr:rowOff>
    </xdr:from>
    <xdr:to>
      <xdr:col>50</xdr:col>
      <xdr:colOff>165100</xdr:colOff>
      <xdr:row>95</xdr:row>
      <xdr:rowOff>46512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63039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00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153617</xdr:rowOff>
    </xdr:from>
    <xdr:to>
      <xdr:col>46</xdr:col>
      <xdr:colOff>38100</xdr:colOff>
      <xdr:row>95</xdr:row>
      <xdr:rowOff>83767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100294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04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93960</xdr:rowOff>
    </xdr:from>
    <xdr:to>
      <xdr:col>41</xdr:col>
      <xdr:colOff>101600</xdr:colOff>
      <xdr:row>95</xdr:row>
      <xdr:rowOff>24110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40637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98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159203</xdr:rowOff>
    </xdr:from>
    <xdr:to>
      <xdr:col>36</xdr:col>
      <xdr:colOff>165100</xdr:colOff>
      <xdr:row>94</xdr:row>
      <xdr:rowOff>89353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105880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87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97442</xdr:rowOff>
    </xdr:from>
    <xdr:to>
      <xdr:col>85</xdr:col>
      <xdr:colOff>127000</xdr:colOff>
      <xdr:row>38</xdr:row>
      <xdr:rowOff>32634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69642"/>
          <a:ext cx="838200" cy="2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112987</xdr:rowOff>
    </xdr:from>
    <xdr:to>
      <xdr:col>81</xdr:col>
      <xdr:colOff>50800</xdr:colOff>
      <xdr:row>38</xdr:row>
      <xdr:rowOff>32634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56637"/>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75104</xdr:rowOff>
    </xdr:from>
    <xdr:to>
      <xdr:col>76</xdr:col>
      <xdr:colOff>114300</xdr:colOff>
      <xdr:row>37</xdr:row>
      <xdr:rowOff>112987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18754"/>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75104</xdr:rowOff>
    </xdr:from>
    <xdr:to>
      <xdr:col>71</xdr:col>
      <xdr:colOff>177800</xdr:colOff>
      <xdr:row>37</xdr:row>
      <xdr:rowOff>153579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18754"/>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46642</xdr:rowOff>
    </xdr:from>
    <xdr:to>
      <xdr:col>85</xdr:col>
      <xdr:colOff>177800</xdr:colOff>
      <xdr:row>36</xdr:row>
      <xdr:rowOff>148242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69519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153284</xdr:rowOff>
    </xdr:from>
    <xdr:to>
      <xdr:col>81</xdr:col>
      <xdr:colOff>101600</xdr:colOff>
      <xdr:row>38</xdr:row>
      <xdr:rowOff>83434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74561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62187</xdr:rowOff>
    </xdr:from>
    <xdr:to>
      <xdr:col>76</xdr:col>
      <xdr:colOff>165100</xdr:colOff>
      <xdr:row>37</xdr:row>
      <xdr:rowOff>163787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154913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9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24304</xdr:rowOff>
    </xdr:from>
    <xdr:to>
      <xdr:col>72</xdr:col>
      <xdr:colOff>38100</xdr:colOff>
      <xdr:row>37</xdr:row>
      <xdr:rowOff>125904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117031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6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102779</xdr:rowOff>
    </xdr:from>
    <xdr:to>
      <xdr:col>67</xdr:col>
      <xdr:colOff>101600</xdr:colOff>
      <xdr:row>38</xdr:row>
      <xdr:rowOff>32930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4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24056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126934</xdr:rowOff>
    </xdr:from>
    <xdr:to>
      <xdr:col>85</xdr:col>
      <xdr:colOff>127000</xdr:colOff>
      <xdr:row>57</xdr:row>
      <xdr:rowOff>133505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99584"/>
          <a:ext cx="8382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126934</xdr:rowOff>
    </xdr:from>
    <xdr:to>
      <xdr:col>81</xdr:col>
      <xdr:colOff>50800</xdr:colOff>
      <xdr:row>57</xdr:row>
      <xdr:rowOff>149775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99584"/>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149775</xdr:rowOff>
    </xdr:from>
    <xdr:to>
      <xdr:col>76</xdr:col>
      <xdr:colOff>114300</xdr:colOff>
      <xdr:row>57</xdr:row>
      <xdr:rowOff>168572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22425"/>
          <a:ext cx="889000" cy="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155284</xdr:rowOff>
    </xdr:from>
    <xdr:to>
      <xdr:col>71</xdr:col>
      <xdr:colOff>177800</xdr:colOff>
      <xdr:row>57</xdr:row>
      <xdr:rowOff>168572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27934"/>
          <a:ext cx="8890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82705</xdr:rowOff>
    </xdr:from>
    <xdr:to>
      <xdr:col>85</xdr:col>
      <xdr:colOff>177800</xdr:colOff>
      <xdr:row>58</xdr:row>
      <xdr:rowOff>12855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61132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76134</xdr:rowOff>
    </xdr:from>
    <xdr:to>
      <xdr:col>81</xdr:col>
      <xdr:colOff>101600</xdr:colOff>
      <xdr:row>58</xdr:row>
      <xdr:rowOff>6284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168861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4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98975</xdr:rowOff>
    </xdr:from>
    <xdr:to>
      <xdr:col>76</xdr:col>
      <xdr:colOff>165100</xdr:colOff>
      <xdr:row>58</xdr:row>
      <xdr:rowOff>29125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7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20252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6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117772</xdr:rowOff>
    </xdr:from>
    <xdr:to>
      <xdr:col>72</xdr:col>
      <xdr:colOff>38100</xdr:colOff>
      <xdr:row>58</xdr:row>
      <xdr:rowOff>47922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39049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104484</xdr:rowOff>
    </xdr:from>
    <xdr:to>
      <xdr:col>67</xdr:col>
      <xdr:colOff>101600</xdr:colOff>
      <xdr:row>58</xdr:row>
      <xdr:rowOff>34634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25761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6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15087</xdr:rowOff>
    </xdr:from>
    <xdr:to>
      <xdr:col>85</xdr:col>
      <xdr:colOff>127000</xdr:colOff>
      <xdr:row>79</xdr:row>
      <xdr:rowOff>38049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59637"/>
          <a:ext cx="8382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38049</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2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135737</xdr:rowOff>
    </xdr:from>
    <xdr:to>
      <xdr:col>85</xdr:col>
      <xdr:colOff>177800</xdr:colOff>
      <xdr:row>79</xdr:row>
      <xdr:rowOff>65887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50664</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158699</xdr:rowOff>
    </xdr:from>
    <xdr:to>
      <xdr:col>81</xdr:col>
      <xdr:colOff>101600</xdr:colOff>
      <xdr:row>79</xdr:row>
      <xdr:rowOff>88849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79976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4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115381</xdr:rowOff>
    </xdr:from>
    <xdr:to>
      <xdr:col>85</xdr:col>
      <xdr:colOff>127000</xdr:colOff>
      <xdr:row>96</xdr:row>
      <xdr:rowOff>134438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74581"/>
          <a:ext cx="8382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134438</xdr:rowOff>
    </xdr:from>
    <xdr:to>
      <xdr:col>81</xdr:col>
      <xdr:colOff>50800</xdr:colOff>
      <xdr:row>97</xdr:row>
      <xdr:rowOff>646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93638"/>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646</xdr:rowOff>
    </xdr:from>
    <xdr:to>
      <xdr:col>76</xdr:col>
      <xdr:colOff>114300</xdr:colOff>
      <xdr:row>97</xdr:row>
      <xdr:rowOff>30962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31296"/>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30962</xdr:rowOff>
    </xdr:from>
    <xdr:to>
      <xdr:col>71</xdr:col>
      <xdr:colOff>177800</xdr:colOff>
      <xdr:row>97</xdr:row>
      <xdr:rowOff>35432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61612"/>
          <a:ext cx="8890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64581</xdr:rowOff>
    </xdr:from>
    <xdr:to>
      <xdr:col>85</xdr:col>
      <xdr:colOff>177800</xdr:colOff>
      <xdr:row>96</xdr:row>
      <xdr:rowOff>166181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43008</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0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83638</xdr:rowOff>
    </xdr:from>
    <xdr:to>
      <xdr:col>81</xdr:col>
      <xdr:colOff>101600</xdr:colOff>
      <xdr:row>97</xdr:row>
      <xdr:rowOff>13788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4915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63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121296</xdr:rowOff>
    </xdr:from>
    <xdr:to>
      <xdr:col>76</xdr:col>
      <xdr:colOff>165100</xdr:colOff>
      <xdr:row>97</xdr:row>
      <xdr:rowOff>51446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42573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67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151612</xdr:rowOff>
    </xdr:from>
    <xdr:to>
      <xdr:col>72</xdr:col>
      <xdr:colOff>38100</xdr:colOff>
      <xdr:row>97</xdr:row>
      <xdr:rowOff>81762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72889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156082</xdr:rowOff>
    </xdr:from>
    <xdr:to>
      <xdr:col>67</xdr:col>
      <xdr:colOff>101600</xdr:colOff>
      <xdr:row>97</xdr:row>
      <xdr:rowOff>86232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77359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商工費のうち令和２年度以降が高水準であるのは、コロナ禍における地域経済持続化支援事業等を展開したことが主な要因である。</a:t>
          </a:r>
          <a:endParaRPr lang="ja-JP" altLang="ja-JP" sz="1400">
            <a:effectLst/>
          </a:endParaRPr>
        </a:p>
        <a:p>
          <a:r>
            <a:rPr kumimoji="1" lang="ja-JP" altLang="ja-JP" sz="1100">
              <a:solidFill>
                <a:schemeClr val="dk1"/>
              </a:solidFill>
              <a:effectLst/>
              <a:latin typeface="+mn-lt"/>
              <a:ea typeface="+mn-ea"/>
              <a:cs typeface="+mn-cs"/>
            </a:rPr>
            <a:t>　農林水産業費のうち令４年度が高水準であるのは道営営農用水事業負担金の増によるものであり、民生費のうち令和３年度の値が突出しているのは、</a:t>
          </a:r>
          <a:r>
            <a:rPr lang="ja-JP" altLang="ja-JP" sz="1100">
              <a:solidFill>
                <a:schemeClr val="dk1"/>
              </a:solidFill>
              <a:effectLst/>
              <a:latin typeface="+mn-lt"/>
              <a:ea typeface="+mn-ea"/>
              <a:cs typeface="+mn-cs"/>
            </a:rPr>
            <a:t>子育て世帯等臨時特別支援事業の実施によるものであり、消防費のうち令和４年度の値が突出しているのは、とかち広域消防負担金の増、水槽付消防ポンプ車購入による増によるものである</a:t>
          </a:r>
          <a:r>
            <a:rPr kumimoji="1" lang="ja-JP" altLang="ja-JP" sz="1100">
              <a:solidFill>
                <a:schemeClr val="dk1"/>
              </a:solidFill>
              <a:effectLst/>
              <a:latin typeface="+mn-lt"/>
              <a:ea typeface="+mn-ea"/>
              <a:cs typeface="+mn-cs"/>
            </a:rPr>
            <a:t>。また、衛生費が類似団体内平均と比較して高水準で推移しているのは町国保病院への負担金の増による補てん措置を講じたことによるものである。</a:t>
          </a:r>
          <a:endParaRPr lang="ja-JP" altLang="ja-JP" sz="1400">
            <a:effectLst/>
          </a:endParaRPr>
        </a:p>
        <a:p>
          <a:r>
            <a:rPr kumimoji="1" lang="ja-JP" altLang="ja-JP" sz="1100">
              <a:solidFill>
                <a:schemeClr val="dk1"/>
              </a:solidFill>
              <a:effectLst/>
              <a:latin typeface="+mn-lt"/>
              <a:ea typeface="+mn-ea"/>
              <a:cs typeface="+mn-cs"/>
            </a:rPr>
            <a:t>　類似団体平均と比較して軒並み上回っている経費は、商工費、衛生費、土木費であり、商工費は中小企業への融資貸付金等の商業振興に力を入れているためであり、衛生費はごみ収集に係るコスト及び国保病院への負担金が他の団体と比較して嵩むことによるもの、土木費は類似団体と比較して行政面積が広い（類似団体</a:t>
          </a:r>
          <a:r>
            <a:rPr kumimoji="1" lang="en-US" altLang="ja-JP" sz="1100">
              <a:solidFill>
                <a:schemeClr val="dk1"/>
              </a:solidFill>
              <a:effectLst/>
              <a:latin typeface="+mn-lt"/>
              <a:ea typeface="+mn-ea"/>
              <a:cs typeface="+mn-cs"/>
            </a:rPr>
            <a:t>301.61㎢</a:t>
          </a:r>
          <a:r>
            <a:rPr kumimoji="1" lang="ja-JP" altLang="ja-JP" sz="1100">
              <a:solidFill>
                <a:schemeClr val="dk1"/>
              </a:solidFill>
              <a:effectLst/>
              <a:latin typeface="+mn-lt"/>
              <a:ea typeface="+mn-ea"/>
              <a:cs typeface="+mn-cs"/>
            </a:rPr>
            <a:t>に対し本町は</a:t>
          </a:r>
          <a:r>
            <a:rPr kumimoji="1" lang="en-US" altLang="ja-JP" sz="1100">
              <a:solidFill>
                <a:schemeClr val="dk1"/>
              </a:solidFill>
              <a:effectLst/>
              <a:latin typeface="+mn-lt"/>
              <a:ea typeface="+mn-ea"/>
              <a:cs typeface="+mn-cs"/>
            </a:rPr>
            <a:t>391.91㎢</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26.10.1</a:t>
          </a:r>
          <a:r>
            <a:rPr kumimoji="1" lang="ja-JP" altLang="ja-JP" sz="1100">
              <a:solidFill>
                <a:schemeClr val="dk1"/>
              </a:solidFill>
              <a:effectLst/>
              <a:latin typeface="+mn-lt"/>
              <a:ea typeface="+mn-ea"/>
              <a:cs typeface="+mn-cs"/>
            </a:rPr>
            <a:t>））ため、道路及び橋梁の延長及び面積が大きいことが主な要因である。</a:t>
          </a:r>
          <a:endParaRPr lang="ja-JP" altLang="ja-JP" sz="1400">
            <a:effectLst/>
          </a:endParaRPr>
        </a:p>
        <a:p>
          <a:r>
            <a:rPr kumimoji="1" lang="ja-JP" altLang="ja-JP" sz="1100">
              <a:solidFill>
                <a:schemeClr val="dk1"/>
              </a:solidFill>
              <a:effectLst/>
              <a:latin typeface="+mn-lt"/>
              <a:ea typeface="+mn-ea"/>
              <a:cs typeface="+mn-cs"/>
            </a:rPr>
            <a:t>　今後も事務事業評価による事業の選定、効率化を図ることにより、コスト削減に努める。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財政調整基金残高については、毎年度取崩しを行いながらの予算編成を行っている状況である。</a:t>
          </a:r>
          <a:endParaRPr lang="ja-JP" altLang="ja-JP" sz="1050">
            <a:effectLst/>
          </a:endParaRPr>
        </a:p>
        <a:p>
          <a:r>
            <a:rPr kumimoji="1" lang="ja-JP" altLang="ja-JP" sz="900">
              <a:solidFill>
                <a:schemeClr val="dk1"/>
              </a:solidFill>
              <a:effectLst/>
              <a:latin typeface="+mn-lt"/>
              <a:ea typeface="+mn-ea"/>
              <a:cs typeface="+mn-cs"/>
            </a:rPr>
            <a:t>　コスト意識の徹底により、これまで取崩し額を超える決算剰余金の積戻しを行うなど、年度によって増減を繰り返しながらも全体的には増加傾向にあったが、平成３０年度以降は地方交付税や税収の減などにより積戻しの額が減少しており、令和３年度については取崩し額を超える積戻しを行うことができたが、全体として減少傾向で推移することが見込まれる。</a:t>
          </a:r>
          <a:endParaRPr lang="ja-JP" altLang="ja-JP" sz="1050">
            <a:effectLst/>
          </a:endParaRPr>
        </a:p>
        <a:p>
          <a:r>
            <a:rPr kumimoji="1" lang="ja-JP" altLang="ja-JP" sz="900">
              <a:solidFill>
                <a:schemeClr val="dk1"/>
              </a:solidFill>
              <a:effectLst/>
              <a:latin typeface="+mn-lt"/>
              <a:ea typeface="+mn-ea"/>
              <a:cs typeface="+mn-cs"/>
            </a:rPr>
            <a:t>　令和３年度の実質単年度収支は地方交付税の増加等の要因により黒字となっていたが、令和４年度は△０．２２％の赤字となった。今後も長期的な視点のもと、将来的に基金に依存しない財政基盤の確立を目指して行財政改革の推進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平成３０年度において国民健康保険病院事業会計では９２，１６９千円の資金不足が生じ、標準財政規模比で△２．３４％の赤字となった。令和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年度介護サービス事業特別会計は、</a:t>
          </a:r>
          <a:r>
            <a:rPr kumimoji="1" lang="en-US" altLang="ja-JP" sz="1100">
              <a:solidFill>
                <a:schemeClr val="dk1"/>
              </a:solidFill>
              <a:effectLst/>
              <a:latin typeface="+mn-lt"/>
              <a:ea typeface="+mn-ea"/>
              <a:cs typeface="+mn-cs"/>
            </a:rPr>
            <a:t>4,132</a:t>
          </a:r>
          <a:r>
            <a:rPr kumimoji="1" lang="ja-JP" altLang="ja-JP" sz="1100">
              <a:solidFill>
                <a:schemeClr val="dk1"/>
              </a:solidFill>
              <a:effectLst/>
              <a:latin typeface="+mn-lt"/>
              <a:ea typeface="+mn-ea"/>
              <a:cs typeface="+mn-cs"/>
            </a:rPr>
            <a:t>千円の資金不足により△０．０９％の赤字となった。</a:t>
          </a:r>
          <a:endParaRPr lang="ja-JP" altLang="ja-JP" sz="1400">
            <a:effectLst/>
          </a:endParaRPr>
        </a:p>
        <a:p>
          <a:r>
            <a:rPr kumimoji="1" lang="ja-JP" altLang="ja-JP" sz="1100">
              <a:solidFill>
                <a:schemeClr val="dk1"/>
              </a:solidFill>
              <a:effectLst/>
              <a:latin typeface="+mn-lt"/>
              <a:ea typeface="+mn-ea"/>
              <a:cs typeface="+mn-cs"/>
            </a:rPr>
            <a:t>　令和４年度における標準財政規模に占める割合では、水道事業会計の占める割合が大きく、次いで一般会計、介護保険事業特別会計、国民健康保険病院事業会計、国民健康保険特別会計の順となっている。</a:t>
          </a:r>
          <a:endParaRPr lang="ja-JP" altLang="ja-JP" sz="1400">
            <a:effectLst/>
          </a:endParaRPr>
        </a:p>
        <a:p>
          <a:r>
            <a:rPr kumimoji="1" lang="ja-JP" altLang="ja-JP" sz="1100">
              <a:solidFill>
                <a:schemeClr val="dk1"/>
              </a:solidFill>
              <a:effectLst/>
              <a:latin typeface="+mn-lt"/>
              <a:ea typeface="+mn-ea"/>
              <a:cs typeface="+mn-cs"/>
            </a:rPr>
            <a:t>　今後も各会計において経常経費の縮減に努め、経営の健全化を図っていく。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7816144</v>
      </c>
      <c r="BO4" s="371"/>
      <c r="BP4" s="371"/>
      <c r="BQ4" s="371"/>
      <c r="BR4" s="371"/>
      <c r="BS4" s="371"/>
      <c r="BT4" s="371"/>
      <c r="BU4" s="372"/>
      <c r="BV4" s="370">
        <v>7965338</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3</v>
      </c>
      <c r="CU4" s="377"/>
      <c r="CV4" s="377"/>
      <c r="CW4" s="377"/>
      <c r="CX4" s="377"/>
      <c r="CY4" s="377"/>
      <c r="CZ4" s="377"/>
      <c r="DA4" s="378"/>
      <c r="DB4" s="376">
        <v>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7673748</v>
      </c>
      <c r="BO5" s="439"/>
      <c r="BP5" s="439"/>
      <c r="BQ5" s="439"/>
      <c r="BR5" s="439"/>
      <c r="BS5" s="439"/>
      <c r="BT5" s="439"/>
      <c r="BU5" s="440"/>
      <c r="BV5" s="438">
        <v>7832978</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83.6</v>
      </c>
      <c r="CU5" s="405"/>
      <c r="CV5" s="405"/>
      <c r="CW5" s="405"/>
      <c r="CX5" s="405"/>
      <c r="CY5" s="405"/>
      <c r="CZ5" s="405"/>
      <c r="DA5" s="406"/>
      <c r="DB5" s="404">
        <v>80.2</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142396</v>
      </c>
      <c r="BO6" s="439"/>
      <c r="BP6" s="439"/>
      <c r="BQ6" s="439"/>
      <c r="BR6" s="439"/>
      <c r="BS6" s="439"/>
      <c r="BT6" s="439"/>
      <c r="BU6" s="440"/>
      <c r="BV6" s="438">
        <v>132360</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84.4</v>
      </c>
      <c r="CU6" s="445"/>
      <c r="CV6" s="445"/>
      <c r="CW6" s="445"/>
      <c r="CX6" s="445"/>
      <c r="CY6" s="445"/>
      <c r="CZ6" s="445"/>
      <c r="DA6" s="446"/>
      <c r="DB6" s="444">
        <v>83.2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109</v>
      </c>
      <c r="AV7" s="434"/>
      <c r="AW7" s="434"/>
      <c r="AX7" s="434"/>
      <c r="AY7" s="435" t="s">
        <v>110</v>
      </c>
      <c r="AZ7" s="436"/>
      <c r="BA7" s="436"/>
      <c r="BB7" s="436"/>
      <c r="BC7" s="436"/>
      <c r="BD7" s="436"/>
      <c r="BE7" s="436"/>
      <c r="BF7" s="436"/>
      <c r="BG7" s="436"/>
      <c r="BH7" s="436"/>
      <c r="BI7" s="436"/>
      <c r="BJ7" s="436"/>
      <c r="BK7" s="436"/>
      <c r="BL7" s="436"/>
      <c r="BM7" s="437"/>
      <c r="BN7" s="438">
        <v>14325</v>
      </c>
      <c r="BO7" s="439"/>
      <c r="BP7" s="439"/>
      <c r="BQ7" s="439"/>
      <c r="BR7" s="439"/>
      <c r="BS7" s="439"/>
      <c r="BT7" s="439"/>
      <c r="BU7" s="440"/>
      <c r="BV7" s="438">
        <v>441</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4270410</v>
      </c>
      <c r="CU7" s="439"/>
      <c r="CV7" s="439"/>
      <c r="CW7" s="439"/>
      <c r="CX7" s="439"/>
      <c r="CY7" s="439"/>
      <c r="CZ7" s="439"/>
      <c r="DA7" s="440"/>
      <c r="DB7" s="438">
        <v>4363732</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113</v>
      </c>
      <c r="AV8" s="434"/>
      <c r="AW8" s="434"/>
      <c r="AX8" s="434"/>
      <c r="AY8" s="435" t="s">
        <v>114</v>
      </c>
      <c r="AZ8" s="436"/>
      <c r="BA8" s="436"/>
      <c r="BB8" s="436"/>
      <c r="BC8" s="436"/>
      <c r="BD8" s="436"/>
      <c r="BE8" s="436"/>
      <c r="BF8" s="436"/>
      <c r="BG8" s="436"/>
      <c r="BH8" s="436"/>
      <c r="BI8" s="436"/>
      <c r="BJ8" s="436"/>
      <c r="BK8" s="436"/>
      <c r="BL8" s="436"/>
      <c r="BM8" s="437"/>
      <c r="BN8" s="438">
        <v>128071</v>
      </c>
      <c r="BO8" s="439"/>
      <c r="BP8" s="439"/>
      <c r="BQ8" s="439"/>
      <c r="BR8" s="439"/>
      <c r="BS8" s="439"/>
      <c r="BT8" s="439"/>
      <c r="BU8" s="440"/>
      <c r="BV8" s="438">
        <v>131919</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0.26</v>
      </c>
      <c r="CU8" s="448"/>
      <c r="CV8" s="448"/>
      <c r="CW8" s="448"/>
      <c r="CX8" s="448"/>
      <c r="CY8" s="448"/>
      <c r="CZ8" s="448"/>
      <c r="DA8" s="449"/>
      <c r="DB8" s="447">
        <v>0.27</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6618</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98</v>
      </c>
      <c r="AV9" s="434"/>
      <c r="AW9" s="434"/>
      <c r="AX9" s="434"/>
      <c r="AY9" s="435" t="s">
        <v>120</v>
      </c>
      <c r="AZ9" s="436"/>
      <c r="BA9" s="436"/>
      <c r="BB9" s="436"/>
      <c r="BC9" s="436"/>
      <c r="BD9" s="436"/>
      <c r="BE9" s="436"/>
      <c r="BF9" s="436"/>
      <c r="BG9" s="436"/>
      <c r="BH9" s="436"/>
      <c r="BI9" s="436"/>
      <c r="BJ9" s="436"/>
      <c r="BK9" s="436"/>
      <c r="BL9" s="436"/>
      <c r="BM9" s="437"/>
      <c r="BN9" s="438">
        <v>-3848</v>
      </c>
      <c r="BO9" s="439"/>
      <c r="BP9" s="439"/>
      <c r="BQ9" s="439"/>
      <c r="BR9" s="439"/>
      <c r="BS9" s="439"/>
      <c r="BT9" s="439"/>
      <c r="BU9" s="440"/>
      <c r="BV9" s="438">
        <v>12881</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13</v>
      </c>
      <c r="CU9" s="405"/>
      <c r="CV9" s="405"/>
      <c r="CW9" s="405"/>
      <c r="CX9" s="405"/>
      <c r="CY9" s="405"/>
      <c r="CZ9" s="405"/>
      <c r="DA9" s="406"/>
      <c r="DB9" s="404">
        <v>12.9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1"/>
      <c r="N10" s="431"/>
      <c r="O10" s="431"/>
      <c r="P10" s="431"/>
      <c r="Q10" s="432"/>
      <c r="R10" s="458">
        <v>7358</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124</v>
      </c>
      <c r="AV10" s="434"/>
      <c r="AW10" s="434"/>
      <c r="AX10" s="434"/>
      <c r="AY10" s="435" t="s">
        <v>125</v>
      </c>
      <c r="AZ10" s="436"/>
      <c r="BA10" s="436"/>
      <c r="BB10" s="436"/>
      <c r="BC10" s="436"/>
      <c r="BD10" s="436"/>
      <c r="BE10" s="436"/>
      <c r="BF10" s="436"/>
      <c r="BG10" s="436"/>
      <c r="BH10" s="436"/>
      <c r="BI10" s="436"/>
      <c r="BJ10" s="436"/>
      <c r="BK10" s="436"/>
      <c r="BL10" s="436"/>
      <c r="BM10" s="437"/>
      <c r="BN10" s="438">
        <v>265426</v>
      </c>
      <c r="BO10" s="439"/>
      <c r="BP10" s="439"/>
      <c r="BQ10" s="439"/>
      <c r="BR10" s="439"/>
      <c r="BS10" s="439"/>
      <c r="BT10" s="439"/>
      <c r="BU10" s="440"/>
      <c r="BV10" s="438">
        <v>502458</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98</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53</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6375</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139</v>
      </c>
      <c r="AV12" s="434"/>
      <c r="AW12" s="434"/>
      <c r="AX12" s="434"/>
      <c r="AY12" s="435" t="s">
        <v>140</v>
      </c>
      <c r="AZ12" s="436"/>
      <c r="BA12" s="436"/>
      <c r="BB12" s="436"/>
      <c r="BC12" s="436"/>
      <c r="BD12" s="436"/>
      <c r="BE12" s="436"/>
      <c r="BF12" s="436"/>
      <c r="BG12" s="436"/>
      <c r="BH12" s="436"/>
      <c r="BI12" s="436"/>
      <c r="BJ12" s="436"/>
      <c r="BK12" s="436"/>
      <c r="BL12" s="436"/>
      <c r="BM12" s="437"/>
      <c r="BN12" s="438">
        <v>270832</v>
      </c>
      <c r="BO12" s="439"/>
      <c r="BP12" s="439"/>
      <c r="BQ12" s="439"/>
      <c r="BR12" s="439"/>
      <c r="BS12" s="439"/>
      <c r="BT12" s="439"/>
      <c r="BU12" s="440"/>
      <c r="BV12" s="438">
        <v>159987</v>
      </c>
      <c r="BW12" s="439"/>
      <c r="BX12" s="439"/>
      <c r="BY12" s="439"/>
      <c r="BZ12" s="439"/>
      <c r="CA12" s="439"/>
      <c r="CB12" s="439"/>
      <c r="CC12" s="440"/>
      <c r="CD12" s="441" t="s">
        <v>141</v>
      </c>
      <c r="CE12" s="442"/>
      <c r="CF12" s="442"/>
      <c r="CG12" s="442"/>
      <c r="CH12" s="442"/>
      <c r="CI12" s="442"/>
      <c r="CJ12" s="442"/>
      <c r="CK12" s="442"/>
      <c r="CL12" s="442"/>
      <c r="CM12" s="442"/>
      <c r="CN12" s="442"/>
      <c r="CO12" s="442"/>
      <c r="CP12" s="442"/>
      <c r="CQ12" s="442"/>
      <c r="CR12" s="442"/>
      <c r="CS12" s="443"/>
      <c r="CT12" s="447" t="s">
        <v>133</v>
      </c>
      <c r="CU12" s="448"/>
      <c r="CV12" s="448"/>
      <c r="CW12" s="448"/>
      <c r="CX12" s="448"/>
      <c r="CY12" s="448"/>
      <c r="CZ12" s="448"/>
      <c r="DA12" s="449"/>
      <c r="DB12" s="447" t="s">
        <v>133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6307</v>
      </c>
      <c r="S13" s="492"/>
      <c r="T13" s="492"/>
      <c r="U13" s="492"/>
      <c r="V13" s="493"/>
      <c r="W13" s="417" t="s">
        <v>143</v>
      </c>
      <c r="X13" s="418"/>
      <c r="Y13" s="418"/>
      <c r="Z13" s="418"/>
      <c r="AA13" s="418"/>
      <c r="AB13" s="408"/>
      <c r="AC13" s="458">
        <v>851</v>
      </c>
      <c r="AD13" s="459"/>
      <c r="AE13" s="459"/>
      <c r="AF13" s="459"/>
      <c r="AG13" s="501"/>
      <c r="AH13" s="458">
        <v>1015</v>
      </c>
      <c r="AI13" s="459"/>
      <c r="AJ13" s="459"/>
      <c r="AK13" s="459"/>
      <c r="AL13" s="460"/>
      <c r="AM13" s="430" t="s">
        <v>144</v>
      </c>
      <c r="AN13" s="431"/>
      <c r="AO13" s="431"/>
      <c r="AP13" s="431"/>
      <c r="AQ13" s="431"/>
      <c r="AR13" s="431"/>
      <c r="AS13" s="431"/>
      <c r="AT13" s="432"/>
      <c r="AU13" s="433" t="s">
        <v>124</v>
      </c>
      <c r="AV13" s="434"/>
      <c r="AW13" s="434"/>
      <c r="AX13" s="434"/>
      <c r="AY13" s="435" t="s">
        <v>145</v>
      </c>
      <c r="AZ13" s="436"/>
      <c r="BA13" s="436"/>
      <c r="BB13" s="436"/>
      <c r="BC13" s="436"/>
      <c r="BD13" s="436"/>
      <c r="BE13" s="436"/>
      <c r="BF13" s="436"/>
      <c r="BG13" s="436"/>
      <c r="BH13" s="436"/>
      <c r="BI13" s="436"/>
      <c r="BJ13" s="436"/>
      <c r="BK13" s="436"/>
      <c r="BL13" s="436"/>
      <c r="BM13" s="437"/>
      <c r="BN13" s="438">
        <v>-9254</v>
      </c>
      <c r="BO13" s="439"/>
      <c r="BP13" s="439"/>
      <c r="BQ13" s="439"/>
      <c r="BR13" s="439"/>
      <c r="BS13" s="439"/>
      <c r="BT13" s="439"/>
      <c r="BU13" s="440"/>
      <c r="BV13" s="438">
        <v>355405</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11.5</v>
      </c>
      <c r="CU13" s="405"/>
      <c r="CV13" s="405"/>
      <c r="CW13" s="405"/>
      <c r="CX13" s="405"/>
      <c r="CY13" s="405"/>
      <c r="CZ13" s="405"/>
      <c r="DA13" s="406"/>
      <c r="DB13" s="404">
        <v>11.1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6545</v>
      </c>
      <c r="S14" s="492"/>
      <c r="T14" s="492"/>
      <c r="U14" s="492"/>
      <c r="V14" s="493"/>
      <c r="W14" s="397"/>
      <c r="X14" s="398"/>
      <c r="Y14" s="398"/>
      <c r="Z14" s="398"/>
      <c r="AA14" s="398"/>
      <c r="AB14" s="387"/>
      <c r="AC14" s="494">
        <v>25.3</v>
      </c>
      <c r="AD14" s="495"/>
      <c r="AE14" s="495"/>
      <c r="AF14" s="495"/>
      <c r="AG14" s="496"/>
      <c r="AH14" s="494">
        <v>26.9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26.1</v>
      </c>
      <c r="CU14" s="506"/>
      <c r="CV14" s="506"/>
      <c r="CW14" s="506"/>
      <c r="CX14" s="506"/>
      <c r="CY14" s="506"/>
      <c r="CZ14" s="506"/>
      <c r="DA14" s="507"/>
      <c r="DB14" s="505">
        <v>26.3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6484</v>
      </c>
      <c r="S15" s="492"/>
      <c r="T15" s="492"/>
      <c r="U15" s="492"/>
      <c r="V15" s="493"/>
      <c r="W15" s="417" t="s">
        <v>150</v>
      </c>
      <c r="X15" s="418"/>
      <c r="Y15" s="418"/>
      <c r="Z15" s="418"/>
      <c r="AA15" s="418"/>
      <c r="AB15" s="408"/>
      <c r="AC15" s="458">
        <v>589</v>
      </c>
      <c r="AD15" s="459"/>
      <c r="AE15" s="459"/>
      <c r="AF15" s="459"/>
      <c r="AG15" s="501"/>
      <c r="AH15" s="458">
        <v>673</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1042848</v>
      </c>
      <c r="BO15" s="371"/>
      <c r="BP15" s="371"/>
      <c r="BQ15" s="371"/>
      <c r="BR15" s="371"/>
      <c r="BS15" s="371"/>
      <c r="BT15" s="371"/>
      <c r="BU15" s="372"/>
      <c r="BV15" s="370">
        <v>1010145</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17.5</v>
      </c>
      <c r="AD16" s="495"/>
      <c r="AE16" s="495"/>
      <c r="AF16" s="495"/>
      <c r="AG16" s="496"/>
      <c r="AH16" s="494">
        <v>17.899999999999999</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3963160</v>
      </c>
      <c r="BO16" s="439"/>
      <c r="BP16" s="439"/>
      <c r="BQ16" s="439"/>
      <c r="BR16" s="439"/>
      <c r="BS16" s="439"/>
      <c r="BT16" s="439"/>
      <c r="BU16" s="440"/>
      <c r="BV16" s="438">
        <v>3962480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1920</v>
      </c>
      <c r="AD17" s="459"/>
      <c r="AE17" s="459"/>
      <c r="AF17" s="459"/>
      <c r="AG17" s="501"/>
      <c r="AH17" s="458">
        <v>2082</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1288825</v>
      </c>
      <c r="BO17" s="439"/>
      <c r="BP17" s="439"/>
      <c r="BQ17" s="439"/>
      <c r="BR17" s="439"/>
      <c r="BS17" s="439"/>
      <c r="BT17" s="439"/>
      <c r="BU17" s="440"/>
      <c r="BV17" s="438">
        <v>1251510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391.91</v>
      </c>
      <c r="M18" s="523"/>
      <c r="N18" s="523"/>
      <c r="O18" s="523"/>
      <c r="P18" s="523"/>
      <c r="Q18" s="523"/>
      <c r="R18" s="524"/>
      <c r="S18" s="524"/>
      <c r="T18" s="524"/>
      <c r="U18" s="524"/>
      <c r="V18" s="525"/>
      <c r="W18" s="419"/>
      <c r="X18" s="420"/>
      <c r="Y18" s="420"/>
      <c r="Z18" s="420"/>
      <c r="AA18" s="420"/>
      <c r="AB18" s="411"/>
      <c r="AC18" s="526">
        <v>57.1</v>
      </c>
      <c r="AD18" s="527"/>
      <c r="AE18" s="527"/>
      <c r="AF18" s="527"/>
      <c r="AG18" s="528"/>
      <c r="AH18" s="526">
        <v>55.2</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3599983</v>
      </c>
      <c r="BO18" s="439"/>
      <c r="BP18" s="439"/>
      <c r="BQ18" s="439"/>
      <c r="BR18" s="439"/>
      <c r="BS18" s="439"/>
      <c r="BT18" s="439"/>
      <c r="BU18" s="440"/>
      <c r="BV18" s="438">
        <v>3570503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17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5411686</v>
      </c>
      <c r="BO19" s="439"/>
      <c r="BP19" s="439"/>
      <c r="BQ19" s="439"/>
      <c r="BR19" s="439"/>
      <c r="BS19" s="439"/>
      <c r="BT19" s="439"/>
      <c r="BU19" s="440"/>
      <c r="BV19" s="438">
        <v>5321900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3108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7053975</v>
      </c>
      <c r="BO22" s="371"/>
      <c r="BP22" s="371"/>
      <c r="BQ22" s="371"/>
      <c r="BR22" s="371"/>
      <c r="BS22" s="371"/>
      <c r="BT22" s="371"/>
      <c r="BU22" s="372"/>
      <c r="BV22" s="370">
        <v>7123390</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6681001</v>
      </c>
      <c r="BO23" s="439"/>
      <c r="BP23" s="439"/>
      <c r="BQ23" s="439"/>
      <c r="BR23" s="439"/>
      <c r="BS23" s="439"/>
      <c r="BT23" s="439"/>
      <c r="BU23" s="440"/>
      <c r="BV23" s="438">
        <v>6730534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7470</v>
      </c>
      <c r="R24" s="459"/>
      <c r="S24" s="459"/>
      <c r="T24" s="459"/>
      <c r="U24" s="459"/>
      <c r="V24" s="501"/>
      <c r="W24" s="566"/>
      <c r="X24" s="554"/>
      <c r="Y24" s="555"/>
      <c r="Z24" s="457" t="s">
        <v>175</v>
      </c>
      <c r="AA24" s="431"/>
      <c r="AB24" s="431"/>
      <c r="AC24" s="431"/>
      <c r="AD24" s="431"/>
      <c r="AE24" s="431"/>
      <c r="AF24" s="431"/>
      <c r="AG24" s="432"/>
      <c r="AH24" s="458">
        <v>129</v>
      </c>
      <c r="AI24" s="459"/>
      <c r="AJ24" s="459"/>
      <c r="AK24" s="459"/>
      <c r="AL24" s="501"/>
      <c r="AM24" s="458">
        <v>373455</v>
      </c>
      <c r="AN24" s="459"/>
      <c r="AO24" s="459"/>
      <c r="AP24" s="459"/>
      <c r="AQ24" s="459"/>
      <c r="AR24" s="501"/>
      <c r="AS24" s="458">
        <v>2895</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4800812</v>
      </c>
      <c r="BO24" s="439"/>
      <c r="BP24" s="439"/>
      <c r="BQ24" s="439"/>
      <c r="BR24" s="439"/>
      <c r="BS24" s="439"/>
      <c r="BT24" s="439"/>
      <c r="BU24" s="440"/>
      <c r="BV24" s="438">
        <v>4664333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1</v>
      </c>
      <c r="M25" s="459"/>
      <c r="N25" s="459"/>
      <c r="O25" s="459"/>
      <c r="P25" s="501"/>
      <c r="Q25" s="458">
        <v>6160</v>
      </c>
      <c r="R25" s="459"/>
      <c r="S25" s="459"/>
      <c r="T25" s="459"/>
      <c r="U25" s="459"/>
      <c r="V25" s="501"/>
      <c r="W25" s="566"/>
      <c r="X25" s="554"/>
      <c r="Y25" s="555"/>
      <c r="Z25" s="457" t="s">
        <v>178</v>
      </c>
      <c r="AA25" s="431"/>
      <c r="AB25" s="431"/>
      <c r="AC25" s="431"/>
      <c r="AD25" s="431"/>
      <c r="AE25" s="431"/>
      <c r="AF25" s="431"/>
      <c r="AG25" s="432"/>
      <c r="AH25" s="458" t="s">
        <v>133</v>
      </c>
      <c r="AI25" s="459"/>
      <c r="AJ25" s="459"/>
      <c r="AK25" s="459"/>
      <c r="AL25" s="501"/>
      <c r="AM25" s="458" t="s">
        <v>133</v>
      </c>
      <c r="AN25" s="459"/>
      <c r="AO25" s="459"/>
      <c r="AP25" s="459"/>
      <c r="AQ25" s="459"/>
      <c r="AR25" s="501"/>
      <c r="AS25" s="458" t="s">
        <v>133</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567373</v>
      </c>
      <c r="BO25" s="371"/>
      <c r="BP25" s="371"/>
      <c r="BQ25" s="371"/>
      <c r="BR25" s="371"/>
      <c r="BS25" s="371"/>
      <c r="BT25" s="371"/>
      <c r="BU25" s="372"/>
      <c r="BV25" s="370">
        <v>686656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5620</v>
      </c>
      <c r="R26" s="459"/>
      <c r="S26" s="459"/>
      <c r="T26" s="459"/>
      <c r="U26" s="459"/>
      <c r="V26" s="501"/>
      <c r="W26" s="566"/>
      <c r="X26" s="554"/>
      <c r="Y26" s="555"/>
      <c r="Z26" s="457" t="s">
        <v>181</v>
      </c>
      <c r="AA26" s="578"/>
      <c r="AB26" s="578"/>
      <c r="AC26" s="578"/>
      <c r="AD26" s="578"/>
      <c r="AE26" s="578"/>
      <c r="AF26" s="578"/>
      <c r="AG26" s="579"/>
      <c r="AH26" s="458">
        <v>16</v>
      </c>
      <c r="AI26" s="459"/>
      <c r="AJ26" s="459"/>
      <c r="AK26" s="459"/>
      <c r="AL26" s="501"/>
      <c r="AM26" s="458">
        <v>48816</v>
      </c>
      <c r="AN26" s="459"/>
      <c r="AO26" s="459"/>
      <c r="AP26" s="459"/>
      <c r="AQ26" s="459"/>
      <c r="AR26" s="501"/>
      <c r="AS26" s="458">
        <v>3051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183</v>
      </c>
      <c r="BO26" s="439"/>
      <c r="BP26" s="439"/>
      <c r="BQ26" s="439"/>
      <c r="BR26" s="439"/>
      <c r="BS26" s="439"/>
      <c r="BT26" s="439"/>
      <c r="BU26" s="440"/>
      <c r="BV26" s="438" t="s">
        <v>133</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2920</v>
      </c>
      <c r="R27" s="459"/>
      <c r="S27" s="459"/>
      <c r="T27" s="459"/>
      <c r="U27" s="459"/>
      <c r="V27" s="501"/>
      <c r="W27" s="566"/>
      <c r="X27" s="554"/>
      <c r="Y27" s="555"/>
      <c r="Z27" s="457" t="s">
        <v>185</v>
      </c>
      <c r="AA27" s="431"/>
      <c r="AB27" s="431"/>
      <c r="AC27" s="431"/>
      <c r="AD27" s="431"/>
      <c r="AE27" s="431"/>
      <c r="AF27" s="431"/>
      <c r="AG27" s="432"/>
      <c r="AH27" s="458">
        <v>1</v>
      </c>
      <c r="AI27" s="459"/>
      <c r="AJ27" s="459"/>
      <c r="AK27" s="459"/>
      <c r="AL27" s="501"/>
      <c r="AM27" s="458" t="s">
        <v>186</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210369</v>
      </c>
      <c r="BO27" s="548"/>
      <c r="BP27" s="548"/>
      <c r="BQ27" s="548"/>
      <c r="BR27" s="548"/>
      <c r="BS27" s="548"/>
      <c r="BT27" s="548"/>
      <c r="BU27" s="549"/>
      <c r="BV27" s="547">
        <v>210368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2300</v>
      </c>
      <c r="R28" s="459"/>
      <c r="S28" s="459"/>
      <c r="T28" s="459"/>
      <c r="U28" s="459"/>
      <c r="V28" s="501"/>
      <c r="W28" s="566"/>
      <c r="X28" s="554"/>
      <c r="Y28" s="555"/>
      <c r="Z28" s="457" t="s">
        <v>189</v>
      </c>
      <c r="AA28" s="431"/>
      <c r="AB28" s="431"/>
      <c r="AC28" s="431"/>
      <c r="AD28" s="431"/>
      <c r="AE28" s="431"/>
      <c r="AF28" s="431"/>
      <c r="AG28" s="432"/>
      <c r="AH28" s="458" t="s">
        <v>133</v>
      </c>
      <c r="AI28" s="459"/>
      <c r="AJ28" s="459"/>
      <c r="AK28" s="459"/>
      <c r="AL28" s="501"/>
      <c r="AM28" s="458" t="s">
        <v>183</v>
      </c>
      <c r="AN28" s="459"/>
      <c r="AO28" s="459"/>
      <c r="AP28" s="459"/>
      <c r="AQ28" s="459"/>
      <c r="AR28" s="501"/>
      <c r="AS28" s="458" t="s">
        <v>183</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1050740</v>
      </c>
      <c r="BO28" s="371"/>
      <c r="BP28" s="371"/>
      <c r="BQ28" s="371"/>
      <c r="BR28" s="371"/>
      <c r="BS28" s="371"/>
      <c r="BT28" s="371"/>
      <c r="BU28" s="372"/>
      <c r="BV28" s="370">
        <v>1056146</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10</v>
      </c>
      <c r="M29" s="459"/>
      <c r="N29" s="459"/>
      <c r="O29" s="459"/>
      <c r="P29" s="501"/>
      <c r="Q29" s="458">
        <v>1850</v>
      </c>
      <c r="R29" s="459"/>
      <c r="S29" s="459"/>
      <c r="T29" s="459"/>
      <c r="U29" s="459"/>
      <c r="V29" s="501"/>
      <c r="W29" s="567"/>
      <c r="X29" s="568"/>
      <c r="Y29" s="569"/>
      <c r="Z29" s="457" t="s">
        <v>192</v>
      </c>
      <c r="AA29" s="431"/>
      <c r="AB29" s="431"/>
      <c r="AC29" s="431"/>
      <c r="AD29" s="431"/>
      <c r="AE29" s="431"/>
      <c r="AF29" s="431"/>
      <c r="AG29" s="432"/>
      <c r="AH29" s="458">
        <v>130</v>
      </c>
      <c r="AI29" s="459"/>
      <c r="AJ29" s="459"/>
      <c r="AK29" s="459"/>
      <c r="AL29" s="501"/>
      <c r="AM29" s="458">
        <v>375603</v>
      </c>
      <c r="AN29" s="459"/>
      <c r="AO29" s="459"/>
      <c r="AP29" s="459"/>
      <c r="AQ29" s="459"/>
      <c r="AR29" s="501"/>
      <c r="AS29" s="458">
        <v>2889</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408271</v>
      </c>
      <c r="BO29" s="439"/>
      <c r="BP29" s="439"/>
      <c r="BQ29" s="439"/>
      <c r="BR29" s="439"/>
      <c r="BS29" s="439"/>
      <c r="BT29" s="439"/>
      <c r="BU29" s="440"/>
      <c r="BV29" s="438">
        <v>463251</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95.4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1339733</v>
      </c>
      <c r="BO30" s="548"/>
      <c r="BP30" s="548"/>
      <c r="BQ30" s="548"/>
      <c r="BR30" s="548"/>
      <c r="BS30" s="548"/>
      <c r="BT30" s="548"/>
      <c r="BU30" s="549"/>
      <c r="BV30" s="547">
        <v>1371091</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203</v>
      </c>
      <c r="V33" s="425"/>
      <c r="W33" s="396" t="s">
        <v>204</v>
      </c>
      <c r="X33" s="396"/>
      <c r="Y33" s="396"/>
      <c r="Z33" s="396"/>
      <c r="AA33" s="396"/>
      <c r="AB33" s="396"/>
      <c r="AC33" s="396"/>
      <c r="AD33" s="396"/>
      <c r="AE33" s="396"/>
      <c r="AF33" s="396"/>
      <c r="AG33" s="396"/>
      <c r="AH33" s="396"/>
      <c r="AI33" s="396"/>
      <c r="AJ33" s="396"/>
      <c r="AK33" s="396"/>
      <c r="AL33" s="206"/>
      <c r="AM33" s="425" t="s">
        <v>205</v>
      </c>
      <c r="AN33" s="425"/>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25" t="s">
        <v>207</v>
      </c>
      <c r="BX33" s="425"/>
      <c r="BY33" s="396" t="s">
        <v>209</v>
      </c>
      <c r="BZ33" s="396"/>
      <c r="CA33" s="396"/>
      <c r="CB33" s="396"/>
      <c r="CC33" s="396"/>
      <c r="CD33" s="396"/>
      <c r="CE33" s="396"/>
      <c r="CF33" s="396"/>
      <c r="CG33" s="396"/>
      <c r="CH33" s="396"/>
      <c r="CI33" s="396"/>
      <c r="CJ33" s="396"/>
      <c r="CK33" s="396"/>
      <c r="CL33" s="396"/>
      <c r="CM33" s="396"/>
      <c r="CN33" s="206"/>
      <c r="CO33" s="425" t="s">
        <v>210</v>
      </c>
      <c r="CP33" s="425"/>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とかち広域消防事務組合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本別システム総合研究所</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国民健康保険病院事業会計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公共下水道特別会計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十勝圏複合事務組合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本別町土地開発公社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lo3llJbjEO6MBmAb0CqE1NjUrWdI1vfF32kDw4hEe1SGWpwoDyNZdPY7RV7IZDN3dJs9D47JdXoM78SYkO06Q==" saltValue="0ypG4RSAH+8JRW1VPHhU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565</v>
      </c>
      <c r="D34" s="1151"/>
      <c r="E34" s="1152"/>
      <c r="F34" s="32">
        <v>0.06</v>
      </c>
      <c r="G34" s="33">
        <v>0.02</v>
      </c>
      <c r="H34" s="33">
        <v>0.06</v>
      </c>
      <c r="I34" s="33">
        <v>0.01</v>
      </c>
      <c r="J34" s="34" t="s">
        <v>566</v>
      </c>
      <c r="K34" s="22"/>
      <c r="L34" s="22"/>
      <c r="M34" s="22"/>
      <c r="N34" s="22"/>
      <c r="O34" s="22"/>
      <c r="P34" s="22"/>
    </row>
    <row r="35" spans="1:16" ht="39" customHeight="1" x14ac:dyDescent="0.15">
      <c r="A35" s="22"/>
      <c r="B35" s="35"/>
      <c r="C35" s="1145" t="s">
        <v>567</v>
      </c>
      <c r="D35" s="1146"/>
      <c r="E35" s="1147"/>
      <c r="F35" s="36">
        <v>3.93</v>
      </c>
      <c r="G35" s="37">
        <v>4</v>
      </c>
      <c r="H35" s="37">
        <v>4</v>
      </c>
      <c r="I35" s="37">
        <v>3.57</v>
      </c>
      <c r="J35" s="38">
        <v>3.33</v>
      </c>
      <c r="K35" s="22"/>
      <c r="L35" s="22"/>
      <c r="M35" s="22"/>
      <c r="N35" s="22"/>
      <c r="O35" s="22"/>
      <c r="P35" s="22"/>
    </row>
    <row r="36" spans="1:16" ht="39" customHeight="1" x14ac:dyDescent="0.15">
      <c r="A36" s="22"/>
      <c r="B36" s="35"/>
      <c r="C36" s="1145" t="s">
        <v>568</v>
      </c>
      <c r="D36" s="1146"/>
      <c r="E36" s="1147"/>
      <c r="F36" s="36">
        <v>3.55</v>
      </c>
      <c r="G36" s="37">
        <v>3.27</v>
      </c>
      <c r="H36" s="37">
        <v>2.92</v>
      </c>
      <c r="I36" s="37">
        <v>3.02</v>
      </c>
      <c r="J36" s="38">
        <v>2.99</v>
      </c>
      <c r="K36" s="22"/>
      <c r="L36" s="22"/>
      <c r="M36" s="22"/>
      <c r="N36" s="22"/>
      <c r="O36" s="22"/>
      <c r="P36" s="22"/>
    </row>
    <row r="37" spans="1:16" ht="39" customHeight="1" x14ac:dyDescent="0.15">
      <c r="A37" s="22"/>
      <c r="B37" s="35"/>
      <c r="C37" s="1145" t="s">
        <v>569</v>
      </c>
      <c r="D37" s="1146"/>
      <c r="E37" s="1147"/>
      <c r="F37" s="36">
        <v>0.97</v>
      </c>
      <c r="G37" s="37">
        <v>0.3</v>
      </c>
      <c r="H37" s="37">
        <v>0.55000000000000004</v>
      </c>
      <c r="I37" s="37">
        <v>0.71</v>
      </c>
      <c r="J37" s="38">
        <v>2.58</v>
      </c>
      <c r="K37" s="22"/>
      <c r="L37" s="22"/>
      <c r="M37" s="22"/>
      <c r="N37" s="22"/>
      <c r="O37" s="22"/>
      <c r="P37" s="22"/>
    </row>
    <row r="38" spans="1:16" ht="39" customHeight="1" x14ac:dyDescent="0.15">
      <c r="A38" s="22"/>
      <c r="B38" s="35"/>
      <c r="C38" s="1145" t="s">
        <v>570</v>
      </c>
      <c r="D38" s="1146"/>
      <c r="E38" s="1147"/>
      <c r="F38" s="36" t="s">
        <v>571</v>
      </c>
      <c r="G38" s="37">
        <v>1.35</v>
      </c>
      <c r="H38" s="37">
        <v>0.12</v>
      </c>
      <c r="I38" s="37">
        <v>0.98</v>
      </c>
      <c r="J38" s="38">
        <v>1.1200000000000001</v>
      </c>
      <c r="K38" s="22"/>
      <c r="L38" s="22"/>
      <c r="M38" s="22"/>
      <c r="N38" s="22"/>
      <c r="O38" s="22"/>
      <c r="P38" s="22"/>
    </row>
    <row r="39" spans="1:16" ht="39" customHeight="1" x14ac:dyDescent="0.15">
      <c r="A39" s="22"/>
      <c r="B39" s="35"/>
      <c r="C39" s="1145" t="s">
        <v>572</v>
      </c>
      <c r="D39" s="1146"/>
      <c r="E39" s="1147"/>
      <c r="F39" s="36">
        <v>0.88</v>
      </c>
      <c r="G39" s="37">
        <v>0.49</v>
      </c>
      <c r="H39" s="37">
        <v>0.65</v>
      </c>
      <c r="I39" s="37">
        <v>0.31</v>
      </c>
      <c r="J39" s="38">
        <v>0.37</v>
      </c>
      <c r="K39" s="22"/>
      <c r="L39" s="22"/>
      <c r="M39" s="22"/>
      <c r="N39" s="22"/>
      <c r="O39" s="22"/>
      <c r="P39" s="22"/>
    </row>
    <row r="40" spans="1:16" ht="39" customHeight="1" x14ac:dyDescent="0.15">
      <c r="A40" s="22"/>
      <c r="B40" s="35"/>
      <c r="C40" s="1145" t="s">
        <v>573</v>
      </c>
      <c r="D40" s="1146"/>
      <c r="E40" s="1147"/>
      <c r="F40" s="36">
        <v>0.09</v>
      </c>
      <c r="G40" s="37">
        <v>0.1</v>
      </c>
      <c r="H40" s="37">
        <v>0.09</v>
      </c>
      <c r="I40" s="37">
        <v>7.0000000000000007E-2</v>
      </c>
      <c r="J40" s="38">
        <v>7.0000000000000007E-2</v>
      </c>
      <c r="K40" s="22"/>
      <c r="L40" s="22"/>
      <c r="M40" s="22"/>
      <c r="N40" s="22"/>
      <c r="O40" s="22"/>
      <c r="P40" s="22"/>
    </row>
    <row r="41" spans="1:16" ht="39" customHeight="1" x14ac:dyDescent="0.15">
      <c r="A41" s="22"/>
      <c r="B41" s="35"/>
      <c r="C41" s="1145" t="s">
        <v>574</v>
      </c>
      <c r="D41" s="1146"/>
      <c r="E41" s="1147"/>
      <c r="F41" s="36">
        <v>0.05</v>
      </c>
      <c r="G41" s="37">
        <v>0.06</v>
      </c>
      <c r="H41" s="37">
        <v>0.08</v>
      </c>
      <c r="I41" s="37">
        <v>0.04</v>
      </c>
      <c r="J41" s="38">
        <v>0.06</v>
      </c>
      <c r="K41" s="22"/>
      <c r="L41" s="22"/>
      <c r="M41" s="22"/>
      <c r="N41" s="22"/>
      <c r="O41" s="22"/>
      <c r="P41" s="22"/>
    </row>
    <row r="42" spans="1:16" ht="39" customHeight="1" x14ac:dyDescent="0.15">
      <c r="A42" s="22"/>
      <c r="B42" s="39"/>
      <c r="C42" s="1145" t="s">
        <v>575</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576</v>
      </c>
      <c r="D43" s="1149"/>
      <c r="E43" s="1150"/>
      <c r="F43" s="41">
        <v>0</v>
      </c>
      <c r="G43" s="42">
        <v>0</v>
      </c>
      <c r="H43" s="42">
        <v>0</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U9KvFeZx7c34hRTDxeVl2welzcDAp9Y7jEUn72/BAQTXJnhUk5UHle+/buv0UlwgRCf9sbm3kIvepqULnzJtQ==" saltValue="A+u+Bm6WJP/H6qeMUHvT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654</v>
      </c>
      <c r="L45" s="60">
        <v>645</v>
      </c>
      <c r="M45" s="60">
        <v>683</v>
      </c>
      <c r="N45" s="60">
        <v>729</v>
      </c>
      <c r="O45" s="61">
        <v>742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311</v>
      </c>
      <c r="L48" s="64">
        <v>317</v>
      </c>
      <c r="M48" s="64">
        <v>309</v>
      </c>
      <c r="N48" s="64">
        <v>301</v>
      </c>
      <c r="O48" s="65">
        <v>301</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515</v>
      </c>
      <c r="L49" s="64">
        <v>2</v>
      </c>
      <c r="M49" s="64">
        <v>9</v>
      </c>
      <c r="N49" s="64">
        <v>9</v>
      </c>
      <c r="O49" s="65">
        <v>9</v>
      </c>
      <c r="P49" s="48"/>
      <c r="Q49" s="48"/>
      <c r="R49" s="48"/>
      <c r="S49" s="48"/>
      <c r="T49" s="48"/>
      <c r="U49" s="48"/>
    </row>
    <row r="50" spans="1:21" ht="30.75" customHeight="1" x14ac:dyDescent="0.15">
      <c r="A50" s="48"/>
      <c r="B50" s="1155"/>
      <c r="C50" s="1156"/>
      <c r="D50" s="62"/>
      <c r="E50" s="1161" t="s">
        <v>17</v>
      </c>
      <c r="F50" s="1161"/>
      <c r="G50" s="1161"/>
      <c r="H50" s="1161"/>
      <c r="I50" s="1161"/>
      <c r="J50" s="1162"/>
      <c r="K50" s="63">
        <v>59</v>
      </c>
      <c r="L50" s="64">
        <v>58</v>
      </c>
      <c r="M50" s="64">
        <v>58</v>
      </c>
      <c r="N50" s="64">
        <v>56</v>
      </c>
      <c r="O50" s="65">
        <v>54</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677</v>
      </c>
      <c r="L52" s="64">
        <v>671</v>
      </c>
      <c r="M52" s="64">
        <v>661</v>
      </c>
      <c r="N52" s="64">
        <v>675</v>
      </c>
      <c r="O52" s="65">
        <v>679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347</v>
      </c>
      <c r="L53" s="69">
        <v>351</v>
      </c>
      <c r="M53" s="69">
        <v>398</v>
      </c>
      <c r="N53" s="69">
        <v>420</v>
      </c>
      <c r="O53" s="70">
        <v>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H0JJzhBgETUN788kZecAlmnGHxoR46GoMwdUKamvlEWQ+zhvWZRhtcCwDms+e353O+3Y4LIUiMyq3U3HFOkWw==" saltValue="6TWzp0qG1J4fP3AegfQ+w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7033</v>
      </c>
      <c r="J41" s="356">
        <v>7190</v>
      </c>
      <c r="K41" s="356">
        <v>7182</v>
      </c>
      <c r="L41" s="356">
        <v>7123</v>
      </c>
      <c r="M41" s="357">
        <v>7054</v>
      </c>
    </row>
    <row r="42" spans="2:13" ht="27.75" customHeight="1" x14ac:dyDescent="0.15">
      <c r="B42" s="1186"/>
      <c r="C42" s="1187"/>
      <c r="D42" s="106"/>
      <c r="E42" s="1192" t="s">
        <v>34</v>
      </c>
      <c r="F42" s="1192"/>
      <c r="G42" s="1192"/>
      <c r="H42" s="1193"/>
      <c r="I42" s="358">
        <v>557</v>
      </c>
      <c r="J42" s="359">
        <v>565</v>
      </c>
      <c r="K42" s="359">
        <v>511</v>
      </c>
      <c r="L42" s="359">
        <v>440</v>
      </c>
      <c r="M42" s="360">
        <v>392</v>
      </c>
    </row>
    <row r="43" spans="2:13" ht="27.75" customHeight="1" x14ac:dyDescent="0.15">
      <c r="B43" s="1186"/>
      <c r="C43" s="1187"/>
      <c r="D43" s="106"/>
      <c r="E43" s="1192" t="s">
        <v>35</v>
      </c>
      <c r="F43" s="1192"/>
      <c r="G43" s="1192"/>
      <c r="H43" s="1193"/>
      <c r="I43" s="358">
        <v>3393</v>
      </c>
      <c r="J43" s="359">
        <v>3194</v>
      </c>
      <c r="K43" s="359">
        <v>2996</v>
      </c>
      <c r="L43" s="359">
        <v>2861</v>
      </c>
      <c r="M43" s="360">
        <v>2684</v>
      </c>
    </row>
    <row r="44" spans="2:13" ht="27.75" customHeight="1" x14ac:dyDescent="0.15">
      <c r="B44" s="1186"/>
      <c r="C44" s="1187"/>
      <c r="D44" s="106"/>
      <c r="E44" s="1192" t="s">
        <v>36</v>
      </c>
      <c r="F44" s="1192"/>
      <c r="G44" s="1192"/>
      <c r="H44" s="1193"/>
      <c r="I44" s="358">
        <v>39</v>
      </c>
      <c r="J44" s="359">
        <v>57</v>
      </c>
      <c r="K44" s="359">
        <v>47</v>
      </c>
      <c r="L44" s="359">
        <v>36</v>
      </c>
      <c r="M44" s="360">
        <v>28</v>
      </c>
    </row>
    <row r="45" spans="2:13" ht="27.75" customHeight="1" x14ac:dyDescent="0.15">
      <c r="B45" s="1186"/>
      <c r="C45" s="1187"/>
      <c r="D45" s="106"/>
      <c r="E45" s="1192" t="s">
        <v>37</v>
      </c>
      <c r="F45" s="1192"/>
      <c r="G45" s="1192"/>
      <c r="H45" s="1193"/>
      <c r="I45" s="358">
        <v>666</v>
      </c>
      <c r="J45" s="359">
        <v>596</v>
      </c>
      <c r="K45" s="359">
        <v>536</v>
      </c>
      <c r="L45" s="359">
        <v>486</v>
      </c>
      <c r="M45" s="360">
        <v>436</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3429</v>
      </c>
      <c r="J50" s="359">
        <v>2993</v>
      </c>
      <c r="K50" s="359">
        <v>2852</v>
      </c>
      <c r="L50" s="359">
        <v>3152</v>
      </c>
      <c r="M50" s="360">
        <v>3059</v>
      </c>
    </row>
    <row r="51" spans="2:13" ht="27.75" customHeight="1" x14ac:dyDescent="0.15">
      <c r="B51" s="1186"/>
      <c r="C51" s="1187"/>
      <c r="D51" s="106"/>
      <c r="E51" s="1192" t="s">
        <v>44</v>
      </c>
      <c r="F51" s="1192"/>
      <c r="G51" s="1192"/>
      <c r="H51" s="1193"/>
      <c r="I51" s="358">
        <v>642</v>
      </c>
      <c r="J51" s="359">
        <v>588</v>
      </c>
      <c r="K51" s="359">
        <v>465</v>
      </c>
      <c r="L51" s="359">
        <v>393</v>
      </c>
      <c r="M51" s="360">
        <v>323</v>
      </c>
    </row>
    <row r="52" spans="2:13" ht="27.75" customHeight="1" x14ac:dyDescent="0.15">
      <c r="B52" s="1188"/>
      <c r="C52" s="1189"/>
      <c r="D52" s="106"/>
      <c r="E52" s="1192" t="s">
        <v>45</v>
      </c>
      <c r="F52" s="1192"/>
      <c r="G52" s="1192"/>
      <c r="H52" s="1193"/>
      <c r="I52" s="358">
        <v>6616</v>
      </c>
      <c r="J52" s="359">
        <v>6615</v>
      </c>
      <c r="K52" s="359">
        <v>6525</v>
      </c>
      <c r="L52" s="359">
        <v>6421</v>
      </c>
      <c r="M52" s="360">
        <v>6262</v>
      </c>
    </row>
    <row r="53" spans="2:13" ht="27.75" customHeight="1" thickBot="1" x14ac:dyDescent="0.2">
      <c r="B53" s="1199" t="s">
        <v>46</v>
      </c>
      <c r="C53" s="1200"/>
      <c r="D53" s="110"/>
      <c r="E53" s="1201" t="s">
        <v>47</v>
      </c>
      <c r="F53" s="1201"/>
      <c r="G53" s="1201"/>
      <c r="H53" s="1202"/>
      <c r="I53" s="361">
        <v>1001</v>
      </c>
      <c r="J53" s="362">
        <v>1405</v>
      </c>
      <c r="K53" s="362">
        <v>1430</v>
      </c>
      <c r="L53" s="362">
        <v>982</v>
      </c>
      <c r="M53" s="363">
        <v>950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dcez9eCU7ZsgTmIxHobaj6Hyg7Tl/c6Brmn1uWUHvQdQ5VRidovznPP0CLI9JpZN70VrDXl/4R9xfjCKTIDaA==" saltValue="N7h7ygxa1ZnZN4xCI7R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714</v>
      </c>
      <c r="G55" s="122">
        <v>1056</v>
      </c>
      <c r="H55" s="123">
        <v>1051</v>
      </c>
    </row>
    <row r="56" spans="2:8" ht="52.5" customHeight="1" x14ac:dyDescent="0.15">
      <c r="B56" s="124"/>
      <c r="C56" s="1213" t="s">
        <v>51</v>
      </c>
      <c r="D56" s="1213"/>
      <c r="E56" s="1214"/>
      <c r="F56" s="125">
        <v>423</v>
      </c>
      <c r="G56" s="125">
        <v>463</v>
      </c>
      <c r="H56" s="126">
        <v>408</v>
      </c>
    </row>
    <row r="57" spans="2:8" ht="53.25" customHeight="1" x14ac:dyDescent="0.15">
      <c r="B57" s="124"/>
      <c r="C57" s="1215" t="s">
        <v>52</v>
      </c>
      <c r="D57" s="1215"/>
      <c r="E57" s="1216"/>
      <c r="F57" s="127">
        <v>1463</v>
      </c>
      <c r="G57" s="127">
        <v>1371</v>
      </c>
      <c r="H57" s="128">
        <v>1340</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2600</v>
      </c>
      <c r="G63" s="136">
        <v>2890</v>
      </c>
      <c r="H63" s="137">
        <v>2799</v>
      </c>
    </row>
    <row r="64" spans="2:8" x14ac:dyDescent="0.15"/>
  </sheetData>
  <sheetProtection algorithmName="SHA-512" hashValue="1JT5MkSHT5UIYSLnobUes2cp0kgT3cGvyGgA4fE5h7JTWLitFfoeh7E4kpAWJruN9hSmQE5DoXYy22Ptxs5FTw==" saltValue="fJaQRFXNZrsTLiJVUtNb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553</v>
      </c>
      <c r="G2" s="151"/>
      <c r="H2" s="152"/>
    </row>
    <row r="3" spans="1:8" x14ac:dyDescent="0.15">
      <c r="A3" s="148" t="s">
        <v>546</v>
      </c>
      <c r="B3" s="153"/>
      <c r="C3" s="154"/>
      <c r="D3" s="155">
        <v>157409</v>
      </c>
      <c r="E3" s="156"/>
      <c r="F3" s="157">
        <v>167497</v>
      </c>
      <c r="G3" s="158"/>
      <c r="H3" s="159"/>
    </row>
    <row r="4" spans="1:8" x14ac:dyDescent="0.15">
      <c r="A4" s="160"/>
      <c r="B4" s="161"/>
      <c r="C4" s="162"/>
      <c r="D4" s="163">
        <v>26971</v>
      </c>
      <c r="E4" s="164"/>
      <c r="F4" s="165">
        <v>82571</v>
      </c>
      <c r="G4" s="166"/>
      <c r="H4" s="167"/>
    </row>
    <row r="5" spans="1:8" x14ac:dyDescent="0.15">
      <c r="A5" s="148" t="s">
        <v>548</v>
      </c>
      <c r="B5" s="153"/>
      <c r="C5" s="154"/>
      <c r="D5" s="155">
        <v>170171</v>
      </c>
      <c r="E5" s="156"/>
      <c r="F5" s="157">
        <v>190274</v>
      </c>
      <c r="G5" s="158"/>
      <c r="H5" s="159"/>
    </row>
    <row r="6" spans="1:8" x14ac:dyDescent="0.15">
      <c r="A6" s="160"/>
      <c r="B6" s="161"/>
      <c r="C6" s="162"/>
      <c r="D6" s="163">
        <v>57747</v>
      </c>
      <c r="E6" s="164"/>
      <c r="F6" s="165">
        <v>88584</v>
      </c>
      <c r="G6" s="166"/>
      <c r="H6" s="167"/>
    </row>
    <row r="7" spans="1:8" x14ac:dyDescent="0.15">
      <c r="A7" s="148" t="s">
        <v>549</v>
      </c>
      <c r="B7" s="153"/>
      <c r="C7" s="154"/>
      <c r="D7" s="155">
        <v>161541</v>
      </c>
      <c r="E7" s="156"/>
      <c r="F7" s="157">
        <v>200194</v>
      </c>
      <c r="G7" s="158"/>
      <c r="H7" s="159"/>
    </row>
    <row r="8" spans="1:8" x14ac:dyDescent="0.15">
      <c r="A8" s="160"/>
      <c r="B8" s="161"/>
      <c r="C8" s="162"/>
      <c r="D8" s="163">
        <v>49821</v>
      </c>
      <c r="E8" s="164"/>
      <c r="F8" s="165">
        <v>106422</v>
      </c>
      <c r="G8" s="166"/>
      <c r="H8" s="167"/>
    </row>
    <row r="9" spans="1:8" x14ac:dyDescent="0.15">
      <c r="A9" s="148" t="s">
        <v>550</v>
      </c>
      <c r="B9" s="153"/>
      <c r="C9" s="154"/>
      <c r="D9" s="155">
        <v>178130</v>
      </c>
      <c r="E9" s="156"/>
      <c r="F9" s="157">
        <v>196914</v>
      </c>
      <c r="G9" s="158"/>
      <c r="H9" s="159"/>
    </row>
    <row r="10" spans="1:8" x14ac:dyDescent="0.15">
      <c r="A10" s="160"/>
      <c r="B10" s="161"/>
      <c r="C10" s="162"/>
      <c r="D10" s="163">
        <v>38803</v>
      </c>
      <c r="E10" s="164"/>
      <c r="F10" s="165">
        <v>98966</v>
      </c>
      <c r="G10" s="166"/>
      <c r="H10" s="167"/>
    </row>
    <row r="11" spans="1:8" x14ac:dyDescent="0.15">
      <c r="A11" s="148" t="s">
        <v>551</v>
      </c>
      <c r="B11" s="153"/>
      <c r="C11" s="154"/>
      <c r="D11" s="155">
        <v>175808</v>
      </c>
      <c r="E11" s="156"/>
      <c r="F11" s="157">
        <v>204757</v>
      </c>
      <c r="G11" s="158"/>
      <c r="H11" s="159"/>
    </row>
    <row r="12" spans="1:8" x14ac:dyDescent="0.15">
      <c r="A12" s="160"/>
      <c r="B12" s="161"/>
      <c r="C12" s="168"/>
      <c r="D12" s="163">
        <v>49456</v>
      </c>
      <c r="E12" s="164"/>
      <c r="F12" s="165">
        <v>106071</v>
      </c>
      <c r="G12" s="166"/>
      <c r="H12" s="167"/>
    </row>
    <row r="13" spans="1:8" x14ac:dyDescent="0.15">
      <c r="A13" s="148"/>
      <c r="B13" s="153"/>
      <c r="C13" s="169"/>
      <c r="D13" s="170">
        <v>168612</v>
      </c>
      <c r="E13" s="171"/>
      <c r="F13" s="172">
        <v>191927</v>
      </c>
      <c r="G13" s="173"/>
      <c r="H13" s="159"/>
    </row>
    <row r="14" spans="1:8" x14ac:dyDescent="0.15">
      <c r="A14" s="160"/>
      <c r="B14" s="161"/>
      <c r="C14" s="162"/>
      <c r="D14" s="163">
        <v>44560</v>
      </c>
      <c r="E14" s="164"/>
      <c r="F14" s="165">
        <v>96523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3.56</v>
      </c>
      <c r="C19" s="174">
        <f>ROUND(VALUE(SUBSTITUTE(実質収支比率等に係る経年分析!G$48,"▲","-")),2)</f>
        <v>3.27</v>
      </c>
      <c r="D19" s="174">
        <f>ROUND(VALUE(SUBSTITUTE(実質収支比率等に係る経年分析!H$48,"▲","-")),2)</f>
        <v>2.93</v>
      </c>
      <c r="E19" s="174">
        <f>ROUND(VALUE(SUBSTITUTE(実質収支比率等に係る経年分析!I$48,"▲","-")),2)</f>
        <v>3.02</v>
      </c>
      <c r="F19" s="174">
        <f>ROUND(VALUE(SUBSTITUTE(実質収支比率等に係る経年分析!J$48,"▲","-")),2)</f>
        <v>3</v>
      </c>
    </row>
    <row r="20" spans="1:11" x14ac:dyDescent="0.15">
      <c r="A20" s="174" t="s">
        <v>59</v>
      </c>
      <c r="B20" s="174">
        <f>ROUND(VALUE(SUBSTITUTE(実質収支比率等に係る経年分析!F$47,"▲","-")),2)</f>
        <v>31.9</v>
      </c>
      <c r="C20" s="174">
        <f>ROUND(VALUE(SUBSTITUTE(実質収支比率等に係る経年分析!G$47,"▲","-")),2)</f>
        <v>20.309999999999999</v>
      </c>
      <c r="D20" s="174">
        <f>ROUND(VALUE(SUBSTITUTE(実質収支比率等に係る経年分析!H$47,"▲","-")),2)</f>
        <v>17.55</v>
      </c>
      <c r="E20" s="174">
        <f>ROUND(VALUE(SUBSTITUTE(実質収支比率等に係る経年分析!I$47,"▲","-")),2)</f>
        <v>24.2</v>
      </c>
      <c r="F20" s="174">
        <f>ROUND(VALUE(SUBSTITUTE(実質収支比率等に係る経年分析!J$47,"▲","-")),2)</f>
        <v>24.61</v>
      </c>
    </row>
    <row r="21" spans="1:11" x14ac:dyDescent="0.15">
      <c r="A21" s="174" t="s">
        <v>60</v>
      </c>
      <c r="B21" s="174">
        <f>IF(ISNUMBER(VALUE(SUBSTITUTE(実質収支比率等に係る経年分析!F$49,"▲","-"))),ROUND(VALUE(SUBSTITUTE(実質収支比率等に係る経年分析!F$49,"▲","-")),2),NA())</f>
        <v>-3.81</v>
      </c>
      <c r="C21" s="174">
        <f>IF(ISNUMBER(VALUE(SUBSTITUTE(実質収支比率等に係る経年分析!G$49,"▲","-"))),ROUND(VALUE(SUBSTITUTE(実質収支比率等に係る経年分析!G$49,"▲","-")),2),NA())</f>
        <v>-11.71</v>
      </c>
      <c r="D21" s="174">
        <f>IF(ISNUMBER(VALUE(SUBSTITUTE(実質収支比率等に係る経年分析!H$49,"▲","-"))),ROUND(VALUE(SUBSTITUTE(実質収支比率等に係る経年分析!H$49,"▲","-")),2),NA())</f>
        <v>-2.44</v>
      </c>
      <c r="E21" s="174">
        <f>IF(ISNUMBER(VALUE(SUBSTITUTE(実質収支比率等に係る経年分析!I$49,"▲","-"))),ROUND(VALUE(SUBSTITUTE(実質収支比率等に係る経年分析!I$49,"▲","-")),2),NA())</f>
        <v>8.14</v>
      </c>
      <c r="F21" s="174">
        <f>IF(ISNUMBER(VALUE(SUBSTITUTE(実質収支比率等に係る経年分析!J$49,"▲","-"))),ROUND(VALUE(SUBSTITUTE(実質収支比率等に係る経年分析!J$49,"▲","-")),2),NA())</f>
        <v>-0.22</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簡易水道特別会計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公共下水道特別会計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0.37</v>
      </c>
    </row>
    <row r="32" spans="1:11" x14ac:dyDescent="0.15">
      <c r="A32" s="175" t="str">
        <f>IF(連結実質赤字比率に係る赤字・黒字の構成分析!C$38="",NA(),連結実質赤字比率に係る赤字・黒字の構成分析!C$38)</f>
        <v>国民健康保険病院事業会計</v>
      </c>
      <c r="B32" s="175">
        <f>IF(ROUND(VALUE(SUBSTITUTE(連結実質赤字比率に係る赤字・黒字の構成分析!F$38,"▲", "-")), 2) &lt; 0, ABS(ROUND(VALUE(SUBSTITUTE(連結実質赤字比率に係る赤字・黒字の構成分析!F$38,"▲", "-")), 2)), NA())</f>
        <v>2.34</v>
      </c>
      <c r="C32" s="175" t="e">
        <f>IF(ROUND(VALUE(SUBSTITUTE(連結実質赤字比率に係る赤字・黒字の構成分析!F$38,"▲", "-")), 2) &gt;= 0, ABS(ROUND(VALUE(SUBSTITUTE(連結実質赤字比率に係る赤字・黒字の構成分析!F$38,"▲", "-")), 2)), NA())</f>
        <v>#N/A</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1.1200000000000001</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3.33</v>
      </c>
    </row>
    <row r="36" spans="1:16" x14ac:dyDescent="0.15">
      <c r="A36" s="175" t="str">
        <f>IF(連結実質赤字比率に係る赤字・黒字の構成分析!C$34="",NA(),連結実質赤字比率に係る赤字・黒字の構成分析!C$34)</f>
        <v>介護サービス事業特別会計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0.01</v>
      </c>
      <c r="J36" s="175">
        <f>IF(ROUND(VALUE(SUBSTITUTE(連結実質赤字比率に係る赤字・黒字の構成分析!J$34,"▲", "-")), 2) &lt; 0, ABS(ROUND(VALUE(SUBSTITUTE(連結実質赤字比率に係る赤字・黒字の構成分析!J$34,"▲", "-")), 2)), NA())</f>
        <v>0.09</v>
      </c>
      <c r="K36" s="175" t="e">
        <f>IF(ROUND(VALUE(SUBSTITUTE(連結実質赤字比率に係る赤字・黒字の構成分析!J$34,"▲", "-")), 2) &gt;= 0, ABS(ROUND(VALUE(SUBSTITUTE(連結実質赤字比率に係る赤字・黒字の構成分析!J$34,"▲", "-")), 2)), NA())</f>
        <v>#N/A</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677</v>
      </c>
      <c r="E42" s="176"/>
      <c r="F42" s="176"/>
      <c r="G42" s="176">
        <f>'実質公債費比率（分子）の構造'!L$52</f>
        <v>671</v>
      </c>
      <c r="H42" s="176"/>
      <c r="I42" s="176"/>
      <c r="J42" s="176">
        <f>'実質公債費比率（分子）の構造'!M$52</f>
        <v>661</v>
      </c>
      <c r="K42" s="176"/>
      <c r="L42" s="176"/>
      <c r="M42" s="176">
        <f>'実質公債費比率（分子）の構造'!N$52</f>
        <v>675</v>
      </c>
      <c r="N42" s="176"/>
      <c r="O42" s="176"/>
      <c r="P42" s="176">
        <f>'実質公債費比率（分子）の構造'!O$52</f>
        <v>679</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69</v>
      </c>
      <c r="B44" s="176">
        <f>'実質公債費比率（分子）の構造'!K$50</f>
        <v>59</v>
      </c>
      <c r="C44" s="176"/>
      <c r="D44" s="176"/>
      <c r="E44" s="176">
        <f>'実質公債費比率（分子）の構造'!L$50</f>
        <v>58</v>
      </c>
      <c r="F44" s="176"/>
      <c r="G44" s="176"/>
      <c r="H44" s="176">
        <f>'実質公債費比率（分子）の構造'!M$50</f>
        <v>58</v>
      </c>
      <c r="I44" s="176"/>
      <c r="J44" s="176"/>
      <c r="K44" s="176">
        <f>'実質公債費比率（分子）の構造'!N$50</f>
        <v>56</v>
      </c>
      <c r="L44" s="176"/>
      <c r="M44" s="176"/>
      <c r="N44" s="176">
        <f>'実質公債費比率（分子）の構造'!O$50</f>
        <v>54</v>
      </c>
      <c r="O44" s="176"/>
      <c r="P44" s="176"/>
    </row>
    <row r="45" spans="1:16" x14ac:dyDescent="0.15">
      <c r="A45" s="176" t="s">
        <v>70</v>
      </c>
      <c r="B45" s="176" t="str">
        <f>'実質公債費比率（分子）の構造'!K$49</f>
        <v>-</v>
      </c>
      <c r="C45" s="176"/>
      <c r="D45" s="176"/>
      <c r="E45" s="176">
        <f>'実質公債費比率（分子）の構造'!L$49</f>
        <v>2</v>
      </c>
      <c r="F45" s="176"/>
      <c r="G45" s="176"/>
      <c r="H45" s="176">
        <f>'実質公債費比率（分子）の構造'!M$49</f>
        <v>9</v>
      </c>
      <c r="I45" s="176"/>
      <c r="J45" s="176"/>
      <c r="K45" s="176">
        <f>'実質公債費比率（分子）の構造'!N$49</f>
        <v>9</v>
      </c>
      <c r="L45" s="176"/>
      <c r="M45" s="176"/>
      <c r="N45" s="176">
        <f>'実質公債費比率（分子）の構造'!O$49</f>
        <v>9</v>
      </c>
      <c r="O45" s="176"/>
      <c r="P45" s="176"/>
    </row>
    <row r="46" spans="1:16" x14ac:dyDescent="0.15">
      <c r="A46" s="176" t="s">
        <v>71</v>
      </c>
      <c r="B46" s="176">
        <f>'実質公債費比率（分子）の構造'!K$48</f>
        <v>311</v>
      </c>
      <c r="C46" s="176"/>
      <c r="D46" s="176"/>
      <c r="E46" s="176">
        <f>'実質公債費比率（分子）の構造'!L$48</f>
        <v>317</v>
      </c>
      <c r="F46" s="176"/>
      <c r="G46" s="176"/>
      <c r="H46" s="176">
        <f>'実質公債費比率（分子）の構造'!M$48</f>
        <v>309</v>
      </c>
      <c r="I46" s="176"/>
      <c r="J46" s="176"/>
      <c r="K46" s="176">
        <f>'実質公債費比率（分子）の構造'!N$48</f>
        <v>301</v>
      </c>
      <c r="L46" s="176"/>
      <c r="M46" s="176"/>
      <c r="N46" s="176">
        <f>'実質公債費比率（分子）の構造'!O$48</f>
        <v>301</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654</v>
      </c>
      <c r="C49" s="176"/>
      <c r="D49" s="176"/>
      <c r="E49" s="176">
        <f>'実質公債費比率（分子）の構造'!L$45</f>
        <v>645</v>
      </c>
      <c r="F49" s="176"/>
      <c r="G49" s="176"/>
      <c r="H49" s="176">
        <f>'実質公債費比率（分子）の構造'!M$45</f>
        <v>683</v>
      </c>
      <c r="I49" s="176"/>
      <c r="J49" s="176"/>
      <c r="K49" s="176">
        <f>'実質公債費比率（分子）の構造'!N$45</f>
        <v>729</v>
      </c>
      <c r="L49" s="176"/>
      <c r="M49" s="176"/>
      <c r="N49" s="176">
        <f>'実質公債費比率（分子）の構造'!O$45</f>
        <v>742</v>
      </c>
      <c r="O49" s="176"/>
      <c r="P49" s="176"/>
    </row>
    <row r="50" spans="1:16" x14ac:dyDescent="0.15">
      <c r="A50" s="176" t="s">
        <v>75</v>
      </c>
      <c r="B50" s="176" t="e">
        <f>NA()</f>
        <v>#N/A</v>
      </c>
      <c r="C50" s="176">
        <f>IF(ISNUMBER('実質公債費比率（分子）の構造'!K$53),'実質公債費比率（分子）の構造'!K$53,NA())</f>
        <v>347</v>
      </c>
      <c r="D50" s="176" t="e">
        <f>NA()</f>
        <v>#N/A</v>
      </c>
      <c r="E50" s="176" t="e">
        <f>NA()</f>
        <v>#N/A</v>
      </c>
      <c r="F50" s="176">
        <f>IF(ISNUMBER('実質公債費比率（分子）の構造'!L$53),'実質公債費比率（分子）の構造'!L$53,NA())</f>
        <v>351</v>
      </c>
      <c r="G50" s="176" t="e">
        <f>NA()</f>
        <v>#N/A</v>
      </c>
      <c r="H50" s="176" t="e">
        <f>NA()</f>
        <v>#N/A</v>
      </c>
      <c r="I50" s="176">
        <f>IF(ISNUMBER('実質公債費比率（分子）の構造'!M$53),'実質公債費比率（分子）の構造'!M$53,NA())</f>
        <v>398</v>
      </c>
      <c r="J50" s="176" t="e">
        <f>NA()</f>
        <v>#N/A</v>
      </c>
      <c r="K50" s="176" t="e">
        <f>NA()</f>
        <v>#N/A</v>
      </c>
      <c r="L50" s="176">
        <f>IF(ISNUMBER('実質公債費比率（分子）の構造'!N$53),'実質公債費比率（分子）の構造'!N$53,NA())</f>
        <v>420</v>
      </c>
      <c r="M50" s="176" t="e">
        <f>NA()</f>
        <v>#N/A</v>
      </c>
      <c r="N50" s="176" t="e">
        <f>NA()</f>
        <v>#N/A</v>
      </c>
      <c r="O50" s="176">
        <f>IF(ISNUMBER('実質公債費比率（分子）の構造'!O$53),'実質公債費比率（分子）の構造'!O$53,NA())</f>
        <v>427</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6616</v>
      </c>
      <c r="E56" s="175"/>
      <c r="F56" s="175"/>
      <c r="G56" s="175">
        <f>'将来負担比率（分子）の構造'!J$52</f>
        <v>6615</v>
      </c>
      <c r="H56" s="175"/>
      <c r="I56" s="175"/>
      <c r="J56" s="175">
        <f>'将来負担比率（分子）の構造'!K$52</f>
        <v>6525</v>
      </c>
      <c r="K56" s="175"/>
      <c r="L56" s="175"/>
      <c r="M56" s="175">
        <f>'将来負担比率（分子）の構造'!L$52</f>
        <v>6421</v>
      </c>
      <c r="N56" s="175"/>
      <c r="O56" s="175"/>
      <c r="P56" s="175">
        <f>'将来負担比率（分子）の構造'!M$52</f>
        <v>6262</v>
      </c>
    </row>
    <row r="57" spans="1:16" x14ac:dyDescent="0.15">
      <c r="A57" s="175" t="s">
        <v>44</v>
      </c>
      <c r="B57" s="175"/>
      <c r="C57" s="175"/>
      <c r="D57" s="175">
        <f>'将来負担比率（分子）の構造'!I$51</f>
        <v>642</v>
      </c>
      <c r="E57" s="175"/>
      <c r="F57" s="175"/>
      <c r="G57" s="175">
        <f>'将来負担比率（分子）の構造'!J$51</f>
        <v>588</v>
      </c>
      <c r="H57" s="175"/>
      <c r="I57" s="175"/>
      <c r="J57" s="175">
        <f>'将来負担比率（分子）の構造'!K$51</f>
        <v>465</v>
      </c>
      <c r="K57" s="175"/>
      <c r="L57" s="175"/>
      <c r="M57" s="175">
        <f>'将来負担比率（分子）の構造'!L$51</f>
        <v>393</v>
      </c>
      <c r="N57" s="175"/>
      <c r="O57" s="175"/>
      <c r="P57" s="175">
        <f>'将来負担比率（分子）の構造'!M$51</f>
        <v>323</v>
      </c>
    </row>
    <row r="58" spans="1:16" x14ac:dyDescent="0.15">
      <c r="A58" s="175" t="s">
        <v>43</v>
      </c>
      <c r="B58" s="175"/>
      <c r="C58" s="175"/>
      <c r="D58" s="175">
        <f>'将来負担比率（分子）の構造'!I$50</f>
        <v>3429</v>
      </c>
      <c r="E58" s="175"/>
      <c r="F58" s="175"/>
      <c r="G58" s="175">
        <f>'将来負担比率（分子）の構造'!J$50</f>
        <v>2993</v>
      </c>
      <c r="H58" s="175"/>
      <c r="I58" s="175"/>
      <c r="J58" s="175">
        <f>'将来負担比率（分子）の構造'!K$50</f>
        <v>2852</v>
      </c>
      <c r="K58" s="175"/>
      <c r="L58" s="175"/>
      <c r="M58" s="175">
        <f>'将来負担比率（分子）の構造'!L$50</f>
        <v>3152</v>
      </c>
      <c r="N58" s="175"/>
      <c r="O58" s="175"/>
      <c r="P58" s="175">
        <f>'将来負担比率（分子）の構造'!M$50</f>
        <v>3059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666</v>
      </c>
      <c r="C62" s="175"/>
      <c r="D62" s="175"/>
      <c r="E62" s="175">
        <f>'将来負担比率（分子）の構造'!J$45</f>
        <v>596</v>
      </c>
      <c r="F62" s="175"/>
      <c r="G62" s="175"/>
      <c r="H62" s="175">
        <f>'将来負担比率（分子）の構造'!K$45</f>
        <v>536</v>
      </c>
      <c r="I62" s="175"/>
      <c r="J62" s="175"/>
      <c r="K62" s="175">
        <f>'将来負担比率（分子）の構造'!L$45</f>
        <v>486</v>
      </c>
      <c r="L62" s="175"/>
      <c r="M62" s="175"/>
      <c r="N62" s="175">
        <f>'将来負担比率（分子）の構造'!M$45</f>
        <v>436</v>
      </c>
      <c r="O62" s="175"/>
      <c r="P62" s="175"/>
    </row>
    <row r="63" spans="1:16" x14ac:dyDescent="0.15">
      <c r="A63" s="175" t="s">
        <v>36</v>
      </c>
      <c r="B63" s="175">
        <f>'将来負担比率（分子）の構造'!I$44</f>
        <v>39</v>
      </c>
      <c r="C63" s="175"/>
      <c r="D63" s="175"/>
      <c r="E63" s="175">
        <f>'将来負担比率（分子）の構造'!J$44</f>
        <v>57</v>
      </c>
      <c r="F63" s="175"/>
      <c r="G63" s="175"/>
      <c r="H63" s="175">
        <f>'将来負担比率（分子）の構造'!K$44</f>
        <v>47</v>
      </c>
      <c r="I63" s="175"/>
      <c r="J63" s="175"/>
      <c r="K63" s="175">
        <f>'将来負担比率（分子）の構造'!L$44</f>
        <v>36</v>
      </c>
      <c r="L63" s="175"/>
      <c r="M63" s="175"/>
      <c r="N63" s="175">
        <f>'将来負担比率（分子）の構造'!M$44</f>
        <v>28</v>
      </c>
      <c r="O63" s="175"/>
      <c r="P63" s="175"/>
    </row>
    <row r="64" spans="1:16" x14ac:dyDescent="0.15">
      <c r="A64" s="175" t="s">
        <v>35</v>
      </c>
      <c r="B64" s="175">
        <f>'将来負担比率（分子）の構造'!I$43</f>
        <v>3393</v>
      </c>
      <c r="C64" s="175"/>
      <c r="D64" s="175"/>
      <c r="E64" s="175">
        <f>'将来負担比率（分子）の構造'!J$43</f>
        <v>3194</v>
      </c>
      <c r="F64" s="175"/>
      <c r="G64" s="175"/>
      <c r="H64" s="175">
        <f>'将来負担比率（分子）の構造'!K$43</f>
        <v>2996</v>
      </c>
      <c r="I64" s="175"/>
      <c r="J64" s="175"/>
      <c r="K64" s="175">
        <f>'将来負担比率（分子）の構造'!L$43</f>
        <v>2861</v>
      </c>
      <c r="L64" s="175"/>
      <c r="M64" s="175"/>
      <c r="N64" s="175">
        <f>'将来負担比率（分子）の構造'!M$43</f>
        <v>2684</v>
      </c>
      <c r="O64" s="175"/>
      <c r="P64" s="175"/>
    </row>
    <row r="65" spans="1:16" x14ac:dyDescent="0.15">
      <c r="A65" s="175" t="s">
        <v>34</v>
      </c>
      <c r="B65" s="175">
        <f>'将来負担比率（分子）の構造'!I$42</f>
        <v>557</v>
      </c>
      <c r="C65" s="175"/>
      <c r="D65" s="175"/>
      <c r="E65" s="175">
        <f>'将来負担比率（分子）の構造'!J$42</f>
        <v>565</v>
      </c>
      <c r="F65" s="175"/>
      <c r="G65" s="175"/>
      <c r="H65" s="175">
        <f>'将来負担比率（分子）の構造'!K$42</f>
        <v>511</v>
      </c>
      <c r="I65" s="175"/>
      <c r="J65" s="175"/>
      <c r="K65" s="175">
        <f>'将来負担比率（分子）の構造'!L$42</f>
        <v>440</v>
      </c>
      <c r="L65" s="175"/>
      <c r="M65" s="175"/>
      <c r="N65" s="175">
        <f>'将来負担比率（分子）の構造'!M$42</f>
        <v>392</v>
      </c>
      <c r="O65" s="175"/>
      <c r="P65" s="175"/>
    </row>
    <row r="66" spans="1:16" x14ac:dyDescent="0.15">
      <c r="A66" s="175" t="s">
        <v>33</v>
      </c>
      <c r="B66" s="175">
        <f>'将来負担比率（分子）の構造'!I$41</f>
        <v>7033</v>
      </c>
      <c r="C66" s="175"/>
      <c r="D66" s="175"/>
      <c r="E66" s="175">
        <f>'将来負担比率（分子）の構造'!J$41</f>
        <v>7190</v>
      </c>
      <c r="F66" s="175"/>
      <c r="G66" s="175"/>
      <c r="H66" s="175">
        <f>'将来負担比率（分子）の構造'!K$41</f>
        <v>7182</v>
      </c>
      <c r="I66" s="175"/>
      <c r="J66" s="175"/>
      <c r="K66" s="175">
        <f>'将来負担比率（分子）の構造'!L$41</f>
        <v>7123</v>
      </c>
      <c r="L66" s="175"/>
      <c r="M66" s="175"/>
      <c r="N66" s="175">
        <f>'将来負担比率（分子）の構造'!M$41</f>
        <v>7054</v>
      </c>
      <c r="O66" s="175"/>
      <c r="P66" s="175"/>
    </row>
    <row r="67" spans="1:16" x14ac:dyDescent="0.15">
      <c r="A67" s="175" t="s">
        <v>79</v>
      </c>
      <c r="B67" s="175" t="e">
        <f>NA()</f>
        <v>#N/A</v>
      </c>
      <c r="C67" s="175">
        <f>IF(ISNUMBER('将来負担比率（分子）の構造'!I$53), IF('将来負担比率（分子）の構造'!I$53 &lt; 0, 0, '将来負担比率（分子）の構造'!I$53), NA())</f>
        <v>1001</v>
      </c>
      <c r="D67" s="175" t="e">
        <f>NA()</f>
        <v>#N/A</v>
      </c>
      <c r="E67" s="175" t="e">
        <f>NA()</f>
        <v>#N/A</v>
      </c>
      <c r="F67" s="175">
        <f>IF(ISNUMBER('将来負担比率（分子）の構造'!J$53), IF('将来負担比率（分子）の構造'!J$53 &lt; 0, 0, '将来負担比率（分子）の構造'!J$53), NA())</f>
        <v>1405</v>
      </c>
      <c r="G67" s="175" t="e">
        <f>NA()</f>
        <v>#N/A</v>
      </c>
      <c r="H67" s="175" t="e">
        <f>NA()</f>
        <v>#N/A</v>
      </c>
      <c r="I67" s="175">
        <f>IF(ISNUMBER('将来負担比率（分子）の構造'!K$53), IF('将来負担比率（分子）の構造'!K$53 &lt; 0, 0, '将来負担比率（分子）の構造'!K$53), NA())</f>
        <v>1430</v>
      </c>
      <c r="J67" s="175" t="e">
        <f>NA()</f>
        <v>#N/A</v>
      </c>
      <c r="K67" s="175" t="e">
        <f>NA()</f>
        <v>#N/A</v>
      </c>
      <c r="L67" s="175">
        <f>IF(ISNUMBER('将来負担比率（分子）の構造'!L$53), IF('将来負担比率（分子）の構造'!L$53 &lt; 0, 0, '将来負担比率（分子）の構造'!L$53), NA())</f>
        <v>982</v>
      </c>
      <c r="M67" s="175" t="e">
        <f>NA()</f>
        <v>#N/A</v>
      </c>
      <c r="N67" s="175" t="e">
        <f>NA()</f>
        <v>#N/A</v>
      </c>
      <c r="O67" s="175">
        <f>IF(ISNUMBER('将来負担比率（分子）の構造'!M$53), IF('将来負担比率（分子）の構造'!M$53 &lt; 0, 0, '将来負担比率（分子）の構造'!M$53), NA())</f>
        <v>950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714</v>
      </c>
      <c r="C72" s="179">
        <f>基金残高に係る経年分析!G55</f>
        <v>1056</v>
      </c>
      <c r="D72" s="179">
        <f>基金残高に係る経年分析!H55</f>
        <v>1051</v>
      </c>
    </row>
    <row r="73" spans="1:16" x14ac:dyDescent="0.15">
      <c r="A73" s="178" t="s">
        <v>82</v>
      </c>
      <c r="B73" s="179">
        <f>基金残高に係る経年分析!F56</f>
        <v>423</v>
      </c>
      <c r="C73" s="179">
        <f>基金残高に係る経年分析!G56</f>
        <v>463</v>
      </c>
      <c r="D73" s="179">
        <f>基金残高に係る経年分析!H56</f>
        <v>408</v>
      </c>
    </row>
    <row r="74" spans="1:16" x14ac:dyDescent="0.15">
      <c r="A74" s="178" t="s">
        <v>83</v>
      </c>
      <c r="B74" s="179">
        <f>基金残高に係る経年分析!F57</f>
        <v>1463</v>
      </c>
      <c r="C74" s="179">
        <f>基金残高に係る経年分析!G57</f>
        <v>1371</v>
      </c>
      <c r="D74" s="179">
        <f>基金残高に係る経年分析!H57</f>
        <v>1340</v>
      </c>
    </row>
  </sheetData>
  <sheetProtection algorithmName="SHA-512" hashValue="op1X6VCjAipoCQKao68tkAQ9gzqg/gpfIvgXVdqnQ+qs5xwLP83JU5zfdZuZNV4rg5fL8X5av8i9kDtHm9NPAg==" saltValue="g8o3MKC0x2drL8QcORlo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947145</v>
      </c>
      <c r="S5" s="613"/>
      <c r="T5" s="613"/>
      <c r="U5" s="613"/>
      <c r="V5" s="613"/>
      <c r="W5" s="613"/>
      <c r="X5" s="613"/>
      <c r="Y5" s="614"/>
      <c r="Z5" s="615">
        <v>12.1</v>
      </c>
      <c r="AA5" s="615"/>
      <c r="AB5" s="615"/>
      <c r="AC5" s="615"/>
      <c r="AD5" s="616">
        <v>947145</v>
      </c>
      <c r="AE5" s="616"/>
      <c r="AF5" s="616"/>
      <c r="AG5" s="616"/>
      <c r="AH5" s="616"/>
      <c r="AI5" s="616"/>
      <c r="AJ5" s="616"/>
      <c r="AK5" s="616"/>
      <c r="AL5" s="617">
        <v>22.2</v>
      </c>
      <c r="AM5" s="618"/>
      <c r="AN5" s="618"/>
      <c r="AO5" s="619"/>
      <c r="AP5" s="609" t="s">
        <v>236</v>
      </c>
      <c r="AQ5" s="610"/>
      <c r="AR5" s="610"/>
      <c r="AS5" s="610"/>
      <c r="AT5" s="610"/>
      <c r="AU5" s="610"/>
      <c r="AV5" s="610"/>
      <c r="AW5" s="610"/>
      <c r="AX5" s="610"/>
      <c r="AY5" s="610"/>
      <c r="AZ5" s="610"/>
      <c r="BA5" s="610"/>
      <c r="BB5" s="610"/>
      <c r="BC5" s="610"/>
      <c r="BD5" s="610"/>
      <c r="BE5" s="610"/>
      <c r="BF5" s="611"/>
      <c r="BG5" s="623">
        <v>947145</v>
      </c>
      <c r="BH5" s="624"/>
      <c r="BI5" s="624"/>
      <c r="BJ5" s="624"/>
      <c r="BK5" s="624"/>
      <c r="BL5" s="624"/>
      <c r="BM5" s="624"/>
      <c r="BN5" s="625"/>
      <c r="BO5" s="626">
        <v>100</v>
      </c>
      <c r="BP5" s="626"/>
      <c r="BQ5" s="626"/>
      <c r="BR5" s="626"/>
      <c r="BS5" s="627">
        <v>13003</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154629</v>
      </c>
      <c r="S6" s="624"/>
      <c r="T6" s="624"/>
      <c r="U6" s="624"/>
      <c r="V6" s="624"/>
      <c r="W6" s="624"/>
      <c r="X6" s="624"/>
      <c r="Y6" s="625"/>
      <c r="Z6" s="626">
        <v>2</v>
      </c>
      <c r="AA6" s="626"/>
      <c r="AB6" s="626"/>
      <c r="AC6" s="626"/>
      <c r="AD6" s="627">
        <v>154629</v>
      </c>
      <c r="AE6" s="627"/>
      <c r="AF6" s="627"/>
      <c r="AG6" s="627"/>
      <c r="AH6" s="627"/>
      <c r="AI6" s="627"/>
      <c r="AJ6" s="627"/>
      <c r="AK6" s="627"/>
      <c r="AL6" s="628">
        <v>3.6</v>
      </c>
      <c r="AM6" s="629"/>
      <c r="AN6" s="629"/>
      <c r="AO6" s="630"/>
      <c r="AP6" s="620" t="s">
        <v>241</v>
      </c>
      <c r="AQ6" s="621"/>
      <c r="AR6" s="621"/>
      <c r="AS6" s="621"/>
      <c r="AT6" s="621"/>
      <c r="AU6" s="621"/>
      <c r="AV6" s="621"/>
      <c r="AW6" s="621"/>
      <c r="AX6" s="621"/>
      <c r="AY6" s="621"/>
      <c r="AZ6" s="621"/>
      <c r="BA6" s="621"/>
      <c r="BB6" s="621"/>
      <c r="BC6" s="621"/>
      <c r="BD6" s="621"/>
      <c r="BE6" s="621"/>
      <c r="BF6" s="622"/>
      <c r="BG6" s="623">
        <v>947145</v>
      </c>
      <c r="BH6" s="624"/>
      <c r="BI6" s="624"/>
      <c r="BJ6" s="624"/>
      <c r="BK6" s="624"/>
      <c r="BL6" s="624"/>
      <c r="BM6" s="624"/>
      <c r="BN6" s="625"/>
      <c r="BO6" s="626">
        <v>100</v>
      </c>
      <c r="BP6" s="626"/>
      <c r="BQ6" s="626"/>
      <c r="BR6" s="626"/>
      <c r="BS6" s="627">
        <v>13003</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73660</v>
      </c>
      <c r="CS6" s="624"/>
      <c r="CT6" s="624"/>
      <c r="CU6" s="624"/>
      <c r="CV6" s="624"/>
      <c r="CW6" s="624"/>
      <c r="CX6" s="624"/>
      <c r="CY6" s="625"/>
      <c r="CZ6" s="617">
        <v>1</v>
      </c>
      <c r="DA6" s="618"/>
      <c r="DB6" s="618"/>
      <c r="DC6" s="634"/>
      <c r="DD6" s="632" t="s">
        <v>133</v>
      </c>
      <c r="DE6" s="624"/>
      <c r="DF6" s="624"/>
      <c r="DG6" s="624"/>
      <c r="DH6" s="624"/>
      <c r="DI6" s="624"/>
      <c r="DJ6" s="624"/>
      <c r="DK6" s="624"/>
      <c r="DL6" s="624"/>
      <c r="DM6" s="624"/>
      <c r="DN6" s="624"/>
      <c r="DO6" s="624"/>
      <c r="DP6" s="625"/>
      <c r="DQ6" s="632">
        <v>73660</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371</v>
      </c>
      <c r="S7" s="624"/>
      <c r="T7" s="624"/>
      <c r="U7" s="624"/>
      <c r="V7" s="624"/>
      <c r="W7" s="624"/>
      <c r="X7" s="624"/>
      <c r="Y7" s="625"/>
      <c r="Z7" s="626">
        <v>0</v>
      </c>
      <c r="AA7" s="626"/>
      <c r="AB7" s="626"/>
      <c r="AC7" s="626"/>
      <c r="AD7" s="627">
        <v>371</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427816</v>
      </c>
      <c r="BH7" s="624"/>
      <c r="BI7" s="624"/>
      <c r="BJ7" s="624"/>
      <c r="BK7" s="624"/>
      <c r="BL7" s="624"/>
      <c r="BM7" s="624"/>
      <c r="BN7" s="625"/>
      <c r="BO7" s="626">
        <v>45.2</v>
      </c>
      <c r="BP7" s="626"/>
      <c r="BQ7" s="626"/>
      <c r="BR7" s="626"/>
      <c r="BS7" s="627">
        <v>13003</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1305477</v>
      </c>
      <c r="CS7" s="624"/>
      <c r="CT7" s="624"/>
      <c r="CU7" s="624"/>
      <c r="CV7" s="624"/>
      <c r="CW7" s="624"/>
      <c r="CX7" s="624"/>
      <c r="CY7" s="625"/>
      <c r="CZ7" s="626">
        <v>17</v>
      </c>
      <c r="DA7" s="626"/>
      <c r="DB7" s="626"/>
      <c r="DC7" s="626"/>
      <c r="DD7" s="632">
        <v>48827</v>
      </c>
      <c r="DE7" s="624"/>
      <c r="DF7" s="624"/>
      <c r="DG7" s="624"/>
      <c r="DH7" s="624"/>
      <c r="DI7" s="624"/>
      <c r="DJ7" s="624"/>
      <c r="DK7" s="624"/>
      <c r="DL7" s="624"/>
      <c r="DM7" s="624"/>
      <c r="DN7" s="624"/>
      <c r="DO7" s="624"/>
      <c r="DP7" s="625"/>
      <c r="DQ7" s="632">
        <v>1034757</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2719</v>
      </c>
      <c r="S8" s="624"/>
      <c r="T8" s="624"/>
      <c r="U8" s="624"/>
      <c r="V8" s="624"/>
      <c r="W8" s="624"/>
      <c r="X8" s="624"/>
      <c r="Y8" s="625"/>
      <c r="Z8" s="626">
        <v>0</v>
      </c>
      <c r="AA8" s="626"/>
      <c r="AB8" s="626"/>
      <c r="AC8" s="626"/>
      <c r="AD8" s="627">
        <v>2719</v>
      </c>
      <c r="AE8" s="627"/>
      <c r="AF8" s="627"/>
      <c r="AG8" s="627"/>
      <c r="AH8" s="627"/>
      <c r="AI8" s="627"/>
      <c r="AJ8" s="627"/>
      <c r="AK8" s="627"/>
      <c r="AL8" s="628">
        <v>0.1</v>
      </c>
      <c r="AM8" s="629"/>
      <c r="AN8" s="629"/>
      <c r="AO8" s="630"/>
      <c r="AP8" s="620" t="s">
        <v>247</v>
      </c>
      <c r="AQ8" s="621"/>
      <c r="AR8" s="621"/>
      <c r="AS8" s="621"/>
      <c r="AT8" s="621"/>
      <c r="AU8" s="621"/>
      <c r="AV8" s="621"/>
      <c r="AW8" s="621"/>
      <c r="AX8" s="621"/>
      <c r="AY8" s="621"/>
      <c r="AZ8" s="621"/>
      <c r="BA8" s="621"/>
      <c r="BB8" s="621"/>
      <c r="BC8" s="621"/>
      <c r="BD8" s="621"/>
      <c r="BE8" s="621"/>
      <c r="BF8" s="622"/>
      <c r="BG8" s="623">
        <v>11982</v>
      </c>
      <c r="BH8" s="624"/>
      <c r="BI8" s="624"/>
      <c r="BJ8" s="624"/>
      <c r="BK8" s="624"/>
      <c r="BL8" s="624"/>
      <c r="BM8" s="624"/>
      <c r="BN8" s="625"/>
      <c r="BO8" s="626">
        <v>1.3</v>
      </c>
      <c r="BP8" s="626"/>
      <c r="BQ8" s="626"/>
      <c r="BR8" s="626"/>
      <c r="BS8" s="627" t="s">
        <v>183</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1521221</v>
      </c>
      <c r="CS8" s="624"/>
      <c r="CT8" s="624"/>
      <c r="CU8" s="624"/>
      <c r="CV8" s="624"/>
      <c r="CW8" s="624"/>
      <c r="CX8" s="624"/>
      <c r="CY8" s="625"/>
      <c r="CZ8" s="626">
        <v>19.8</v>
      </c>
      <c r="DA8" s="626"/>
      <c r="DB8" s="626"/>
      <c r="DC8" s="626"/>
      <c r="DD8" s="632">
        <v>53866</v>
      </c>
      <c r="DE8" s="624"/>
      <c r="DF8" s="624"/>
      <c r="DG8" s="624"/>
      <c r="DH8" s="624"/>
      <c r="DI8" s="624"/>
      <c r="DJ8" s="624"/>
      <c r="DK8" s="624"/>
      <c r="DL8" s="624"/>
      <c r="DM8" s="624"/>
      <c r="DN8" s="624"/>
      <c r="DO8" s="624"/>
      <c r="DP8" s="625"/>
      <c r="DQ8" s="632">
        <v>969344</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2193</v>
      </c>
      <c r="S9" s="624"/>
      <c r="T9" s="624"/>
      <c r="U9" s="624"/>
      <c r="V9" s="624"/>
      <c r="W9" s="624"/>
      <c r="X9" s="624"/>
      <c r="Y9" s="625"/>
      <c r="Z9" s="626">
        <v>0</v>
      </c>
      <c r="AA9" s="626"/>
      <c r="AB9" s="626"/>
      <c r="AC9" s="626"/>
      <c r="AD9" s="627">
        <v>2193</v>
      </c>
      <c r="AE9" s="627"/>
      <c r="AF9" s="627"/>
      <c r="AG9" s="627"/>
      <c r="AH9" s="627"/>
      <c r="AI9" s="627"/>
      <c r="AJ9" s="627"/>
      <c r="AK9" s="627"/>
      <c r="AL9" s="628">
        <v>0.1</v>
      </c>
      <c r="AM9" s="629"/>
      <c r="AN9" s="629"/>
      <c r="AO9" s="630"/>
      <c r="AP9" s="620" t="s">
        <v>250</v>
      </c>
      <c r="AQ9" s="621"/>
      <c r="AR9" s="621"/>
      <c r="AS9" s="621"/>
      <c r="AT9" s="621"/>
      <c r="AU9" s="621"/>
      <c r="AV9" s="621"/>
      <c r="AW9" s="621"/>
      <c r="AX9" s="621"/>
      <c r="AY9" s="621"/>
      <c r="AZ9" s="621"/>
      <c r="BA9" s="621"/>
      <c r="BB9" s="621"/>
      <c r="BC9" s="621"/>
      <c r="BD9" s="621"/>
      <c r="BE9" s="621"/>
      <c r="BF9" s="622"/>
      <c r="BG9" s="623">
        <v>357306</v>
      </c>
      <c r="BH9" s="624"/>
      <c r="BI9" s="624"/>
      <c r="BJ9" s="624"/>
      <c r="BK9" s="624"/>
      <c r="BL9" s="624"/>
      <c r="BM9" s="624"/>
      <c r="BN9" s="625"/>
      <c r="BO9" s="626">
        <v>37.700000000000003</v>
      </c>
      <c r="BP9" s="626"/>
      <c r="BQ9" s="626"/>
      <c r="BR9" s="626"/>
      <c r="BS9" s="627" t="s">
        <v>251</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899424</v>
      </c>
      <c r="CS9" s="624"/>
      <c r="CT9" s="624"/>
      <c r="CU9" s="624"/>
      <c r="CV9" s="624"/>
      <c r="CW9" s="624"/>
      <c r="CX9" s="624"/>
      <c r="CY9" s="625"/>
      <c r="CZ9" s="626">
        <v>11.7</v>
      </c>
      <c r="DA9" s="626"/>
      <c r="DB9" s="626"/>
      <c r="DC9" s="626"/>
      <c r="DD9" s="632">
        <v>3453</v>
      </c>
      <c r="DE9" s="624"/>
      <c r="DF9" s="624"/>
      <c r="DG9" s="624"/>
      <c r="DH9" s="624"/>
      <c r="DI9" s="624"/>
      <c r="DJ9" s="624"/>
      <c r="DK9" s="624"/>
      <c r="DL9" s="624"/>
      <c r="DM9" s="624"/>
      <c r="DN9" s="624"/>
      <c r="DO9" s="624"/>
      <c r="DP9" s="625"/>
      <c r="DQ9" s="632">
        <v>720876</v>
      </c>
      <c r="DR9" s="624"/>
      <c r="DS9" s="624"/>
      <c r="DT9" s="624"/>
      <c r="DU9" s="624"/>
      <c r="DV9" s="624"/>
      <c r="DW9" s="624"/>
      <c r="DX9" s="624"/>
      <c r="DY9" s="624"/>
      <c r="DZ9" s="624"/>
      <c r="EA9" s="624"/>
      <c r="EB9" s="624"/>
      <c r="EC9" s="633"/>
    </row>
    <row r="10" spans="2:143" ht="11.25" customHeight="1" x14ac:dyDescent="0.15">
      <c r="B10" s="620" t="s">
        <v>253</v>
      </c>
      <c r="C10" s="621"/>
      <c r="D10" s="621"/>
      <c r="E10" s="621"/>
      <c r="F10" s="621"/>
      <c r="G10" s="621"/>
      <c r="H10" s="621"/>
      <c r="I10" s="621"/>
      <c r="J10" s="621"/>
      <c r="K10" s="621"/>
      <c r="L10" s="621"/>
      <c r="M10" s="621"/>
      <c r="N10" s="621"/>
      <c r="O10" s="621"/>
      <c r="P10" s="621"/>
      <c r="Q10" s="622"/>
      <c r="R10" s="623" t="s">
        <v>183</v>
      </c>
      <c r="S10" s="624"/>
      <c r="T10" s="624"/>
      <c r="U10" s="624"/>
      <c r="V10" s="624"/>
      <c r="W10" s="624"/>
      <c r="X10" s="624"/>
      <c r="Y10" s="625"/>
      <c r="Z10" s="626" t="s">
        <v>183</v>
      </c>
      <c r="AA10" s="626"/>
      <c r="AB10" s="626"/>
      <c r="AC10" s="626"/>
      <c r="AD10" s="627" t="s">
        <v>251</v>
      </c>
      <c r="AE10" s="627"/>
      <c r="AF10" s="627"/>
      <c r="AG10" s="627"/>
      <c r="AH10" s="627"/>
      <c r="AI10" s="627"/>
      <c r="AJ10" s="627"/>
      <c r="AK10" s="627"/>
      <c r="AL10" s="628" t="s">
        <v>251</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31163</v>
      </c>
      <c r="BH10" s="624"/>
      <c r="BI10" s="624"/>
      <c r="BJ10" s="624"/>
      <c r="BK10" s="624"/>
      <c r="BL10" s="624"/>
      <c r="BM10" s="624"/>
      <c r="BN10" s="625"/>
      <c r="BO10" s="626">
        <v>3.3</v>
      </c>
      <c r="BP10" s="626"/>
      <c r="BQ10" s="626"/>
      <c r="BR10" s="626"/>
      <c r="BS10" s="627">
        <v>5194</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14040</v>
      </c>
      <c r="CS10" s="624"/>
      <c r="CT10" s="624"/>
      <c r="CU10" s="624"/>
      <c r="CV10" s="624"/>
      <c r="CW10" s="624"/>
      <c r="CX10" s="624"/>
      <c r="CY10" s="625"/>
      <c r="CZ10" s="626">
        <v>0.2</v>
      </c>
      <c r="DA10" s="626"/>
      <c r="DB10" s="626"/>
      <c r="DC10" s="626"/>
      <c r="DD10" s="632" t="s">
        <v>183</v>
      </c>
      <c r="DE10" s="624"/>
      <c r="DF10" s="624"/>
      <c r="DG10" s="624"/>
      <c r="DH10" s="624"/>
      <c r="DI10" s="624"/>
      <c r="DJ10" s="624"/>
      <c r="DK10" s="624"/>
      <c r="DL10" s="624"/>
      <c r="DM10" s="624"/>
      <c r="DN10" s="624"/>
      <c r="DO10" s="624"/>
      <c r="DP10" s="625"/>
      <c r="DQ10" s="632">
        <v>5136</v>
      </c>
      <c r="DR10" s="624"/>
      <c r="DS10" s="624"/>
      <c r="DT10" s="624"/>
      <c r="DU10" s="624"/>
      <c r="DV10" s="624"/>
      <c r="DW10" s="624"/>
      <c r="DX10" s="624"/>
      <c r="DY10" s="624"/>
      <c r="DZ10" s="624"/>
      <c r="EA10" s="624"/>
      <c r="EB10" s="624"/>
      <c r="EC10" s="633"/>
    </row>
    <row r="11" spans="2:143" ht="11.25" customHeight="1" x14ac:dyDescent="0.15">
      <c r="B11" s="620" t="s">
        <v>256</v>
      </c>
      <c r="C11" s="621"/>
      <c r="D11" s="621"/>
      <c r="E11" s="621"/>
      <c r="F11" s="621"/>
      <c r="G11" s="621"/>
      <c r="H11" s="621"/>
      <c r="I11" s="621"/>
      <c r="J11" s="621"/>
      <c r="K11" s="621"/>
      <c r="L11" s="621"/>
      <c r="M11" s="621"/>
      <c r="N11" s="621"/>
      <c r="O11" s="621"/>
      <c r="P11" s="621"/>
      <c r="Q11" s="622"/>
      <c r="R11" s="623">
        <v>179996</v>
      </c>
      <c r="S11" s="624"/>
      <c r="T11" s="624"/>
      <c r="U11" s="624"/>
      <c r="V11" s="624"/>
      <c r="W11" s="624"/>
      <c r="X11" s="624"/>
      <c r="Y11" s="625"/>
      <c r="Z11" s="628">
        <v>2.2999999999999998</v>
      </c>
      <c r="AA11" s="629"/>
      <c r="AB11" s="629"/>
      <c r="AC11" s="635"/>
      <c r="AD11" s="632">
        <v>179996</v>
      </c>
      <c r="AE11" s="624"/>
      <c r="AF11" s="624"/>
      <c r="AG11" s="624"/>
      <c r="AH11" s="624"/>
      <c r="AI11" s="624"/>
      <c r="AJ11" s="624"/>
      <c r="AK11" s="625"/>
      <c r="AL11" s="628">
        <v>4.2</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27365</v>
      </c>
      <c r="BH11" s="624"/>
      <c r="BI11" s="624"/>
      <c r="BJ11" s="624"/>
      <c r="BK11" s="624"/>
      <c r="BL11" s="624"/>
      <c r="BM11" s="624"/>
      <c r="BN11" s="625"/>
      <c r="BO11" s="626">
        <v>2.9</v>
      </c>
      <c r="BP11" s="626"/>
      <c r="BQ11" s="626"/>
      <c r="BR11" s="626"/>
      <c r="BS11" s="627">
        <v>7809</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953951</v>
      </c>
      <c r="CS11" s="624"/>
      <c r="CT11" s="624"/>
      <c r="CU11" s="624"/>
      <c r="CV11" s="624"/>
      <c r="CW11" s="624"/>
      <c r="CX11" s="624"/>
      <c r="CY11" s="625"/>
      <c r="CZ11" s="626">
        <v>12.4</v>
      </c>
      <c r="DA11" s="626"/>
      <c r="DB11" s="626"/>
      <c r="DC11" s="626"/>
      <c r="DD11" s="632">
        <v>617857</v>
      </c>
      <c r="DE11" s="624"/>
      <c r="DF11" s="624"/>
      <c r="DG11" s="624"/>
      <c r="DH11" s="624"/>
      <c r="DI11" s="624"/>
      <c r="DJ11" s="624"/>
      <c r="DK11" s="624"/>
      <c r="DL11" s="624"/>
      <c r="DM11" s="624"/>
      <c r="DN11" s="624"/>
      <c r="DO11" s="624"/>
      <c r="DP11" s="625"/>
      <c r="DQ11" s="632">
        <v>234042</v>
      </c>
      <c r="DR11" s="624"/>
      <c r="DS11" s="624"/>
      <c r="DT11" s="624"/>
      <c r="DU11" s="624"/>
      <c r="DV11" s="624"/>
      <c r="DW11" s="624"/>
      <c r="DX11" s="624"/>
      <c r="DY11" s="624"/>
      <c r="DZ11" s="624"/>
      <c r="EA11" s="624"/>
      <c r="EB11" s="624"/>
      <c r="EC11" s="633"/>
    </row>
    <row r="12" spans="2:143" ht="11.25" customHeight="1" x14ac:dyDescent="0.15">
      <c r="B12" s="620" t="s">
        <v>259</v>
      </c>
      <c r="C12" s="621"/>
      <c r="D12" s="621"/>
      <c r="E12" s="621"/>
      <c r="F12" s="621"/>
      <c r="G12" s="621"/>
      <c r="H12" s="621"/>
      <c r="I12" s="621"/>
      <c r="J12" s="621"/>
      <c r="K12" s="621"/>
      <c r="L12" s="621"/>
      <c r="M12" s="621"/>
      <c r="N12" s="621"/>
      <c r="O12" s="621"/>
      <c r="P12" s="621"/>
      <c r="Q12" s="622"/>
      <c r="R12" s="623" t="s">
        <v>183</v>
      </c>
      <c r="S12" s="624"/>
      <c r="T12" s="624"/>
      <c r="U12" s="624"/>
      <c r="V12" s="624"/>
      <c r="W12" s="624"/>
      <c r="X12" s="624"/>
      <c r="Y12" s="625"/>
      <c r="Z12" s="626" t="s">
        <v>183</v>
      </c>
      <c r="AA12" s="626"/>
      <c r="AB12" s="626"/>
      <c r="AC12" s="626"/>
      <c r="AD12" s="627" t="s">
        <v>133</v>
      </c>
      <c r="AE12" s="627"/>
      <c r="AF12" s="627"/>
      <c r="AG12" s="627"/>
      <c r="AH12" s="627"/>
      <c r="AI12" s="627"/>
      <c r="AJ12" s="627"/>
      <c r="AK12" s="627"/>
      <c r="AL12" s="628" t="s">
        <v>133</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435776</v>
      </c>
      <c r="BH12" s="624"/>
      <c r="BI12" s="624"/>
      <c r="BJ12" s="624"/>
      <c r="BK12" s="624"/>
      <c r="BL12" s="624"/>
      <c r="BM12" s="624"/>
      <c r="BN12" s="625"/>
      <c r="BO12" s="626">
        <v>46</v>
      </c>
      <c r="BP12" s="626"/>
      <c r="BQ12" s="626"/>
      <c r="BR12" s="626"/>
      <c r="BS12" s="627" t="s">
        <v>133</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393379</v>
      </c>
      <c r="CS12" s="624"/>
      <c r="CT12" s="624"/>
      <c r="CU12" s="624"/>
      <c r="CV12" s="624"/>
      <c r="CW12" s="624"/>
      <c r="CX12" s="624"/>
      <c r="CY12" s="625"/>
      <c r="CZ12" s="626">
        <v>5.0999999999999996</v>
      </c>
      <c r="DA12" s="626"/>
      <c r="DB12" s="626"/>
      <c r="DC12" s="626"/>
      <c r="DD12" s="632">
        <v>3135</v>
      </c>
      <c r="DE12" s="624"/>
      <c r="DF12" s="624"/>
      <c r="DG12" s="624"/>
      <c r="DH12" s="624"/>
      <c r="DI12" s="624"/>
      <c r="DJ12" s="624"/>
      <c r="DK12" s="624"/>
      <c r="DL12" s="624"/>
      <c r="DM12" s="624"/>
      <c r="DN12" s="624"/>
      <c r="DO12" s="624"/>
      <c r="DP12" s="625"/>
      <c r="DQ12" s="632">
        <v>244767</v>
      </c>
      <c r="DR12" s="624"/>
      <c r="DS12" s="624"/>
      <c r="DT12" s="624"/>
      <c r="DU12" s="624"/>
      <c r="DV12" s="624"/>
      <c r="DW12" s="624"/>
      <c r="DX12" s="624"/>
      <c r="DY12" s="624"/>
      <c r="DZ12" s="624"/>
      <c r="EA12" s="624"/>
      <c r="EB12" s="624"/>
      <c r="EC12" s="633"/>
    </row>
    <row r="13" spans="2:143" ht="11.25" customHeight="1" x14ac:dyDescent="0.15">
      <c r="B13" s="620" t="s">
        <v>262</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183</v>
      </c>
      <c r="AA13" s="626"/>
      <c r="AB13" s="626"/>
      <c r="AC13" s="626"/>
      <c r="AD13" s="627" t="s">
        <v>183</v>
      </c>
      <c r="AE13" s="627"/>
      <c r="AF13" s="627"/>
      <c r="AG13" s="627"/>
      <c r="AH13" s="627"/>
      <c r="AI13" s="627"/>
      <c r="AJ13" s="627"/>
      <c r="AK13" s="627"/>
      <c r="AL13" s="628" t="s">
        <v>183</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432170</v>
      </c>
      <c r="BH13" s="624"/>
      <c r="BI13" s="624"/>
      <c r="BJ13" s="624"/>
      <c r="BK13" s="624"/>
      <c r="BL13" s="624"/>
      <c r="BM13" s="624"/>
      <c r="BN13" s="625"/>
      <c r="BO13" s="626">
        <v>45.6</v>
      </c>
      <c r="BP13" s="626"/>
      <c r="BQ13" s="626"/>
      <c r="BR13" s="626"/>
      <c r="BS13" s="627" t="s">
        <v>133</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825264</v>
      </c>
      <c r="CS13" s="624"/>
      <c r="CT13" s="624"/>
      <c r="CU13" s="624"/>
      <c r="CV13" s="624"/>
      <c r="CW13" s="624"/>
      <c r="CX13" s="624"/>
      <c r="CY13" s="625"/>
      <c r="CZ13" s="626">
        <v>10.8</v>
      </c>
      <c r="DA13" s="626"/>
      <c r="DB13" s="626"/>
      <c r="DC13" s="626"/>
      <c r="DD13" s="632">
        <v>325235</v>
      </c>
      <c r="DE13" s="624"/>
      <c r="DF13" s="624"/>
      <c r="DG13" s="624"/>
      <c r="DH13" s="624"/>
      <c r="DI13" s="624"/>
      <c r="DJ13" s="624"/>
      <c r="DK13" s="624"/>
      <c r="DL13" s="624"/>
      <c r="DM13" s="624"/>
      <c r="DN13" s="624"/>
      <c r="DO13" s="624"/>
      <c r="DP13" s="625"/>
      <c r="DQ13" s="632">
        <v>525597</v>
      </c>
      <c r="DR13" s="624"/>
      <c r="DS13" s="624"/>
      <c r="DT13" s="624"/>
      <c r="DU13" s="624"/>
      <c r="DV13" s="624"/>
      <c r="DW13" s="624"/>
      <c r="DX13" s="624"/>
      <c r="DY13" s="624"/>
      <c r="DZ13" s="624"/>
      <c r="EA13" s="624"/>
      <c r="EB13" s="624"/>
      <c r="EC13" s="633"/>
    </row>
    <row r="14" spans="2:143" ht="11.25" customHeight="1" x14ac:dyDescent="0.15">
      <c r="B14" s="620" t="s">
        <v>265</v>
      </c>
      <c r="C14" s="621"/>
      <c r="D14" s="621"/>
      <c r="E14" s="621"/>
      <c r="F14" s="621"/>
      <c r="G14" s="621"/>
      <c r="H14" s="621"/>
      <c r="I14" s="621"/>
      <c r="J14" s="621"/>
      <c r="K14" s="621"/>
      <c r="L14" s="621"/>
      <c r="M14" s="621"/>
      <c r="N14" s="621"/>
      <c r="O14" s="621"/>
      <c r="P14" s="621"/>
      <c r="Q14" s="622"/>
      <c r="R14" s="623" t="s">
        <v>183</v>
      </c>
      <c r="S14" s="624"/>
      <c r="T14" s="624"/>
      <c r="U14" s="624"/>
      <c r="V14" s="624"/>
      <c r="W14" s="624"/>
      <c r="X14" s="624"/>
      <c r="Y14" s="625"/>
      <c r="Z14" s="626" t="s">
        <v>183</v>
      </c>
      <c r="AA14" s="626"/>
      <c r="AB14" s="626"/>
      <c r="AC14" s="626"/>
      <c r="AD14" s="627" t="s">
        <v>183</v>
      </c>
      <c r="AE14" s="627"/>
      <c r="AF14" s="627"/>
      <c r="AG14" s="627"/>
      <c r="AH14" s="627"/>
      <c r="AI14" s="627"/>
      <c r="AJ14" s="627"/>
      <c r="AK14" s="627"/>
      <c r="AL14" s="628" t="s">
        <v>183</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23478</v>
      </c>
      <c r="BH14" s="624"/>
      <c r="BI14" s="624"/>
      <c r="BJ14" s="624"/>
      <c r="BK14" s="624"/>
      <c r="BL14" s="624"/>
      <c r="BM14" s="624"/>
      <c r="BN14" s="625"/>
      <c r="BO14" s="626">
        <v>2.5</v>
      </c>
      <c r="BP14" s="626"/>
      <c r="BQ14" s="626"/>
      <c r="BR14" s="626"/>
      <c r="BS14" s="627" t="s">
        <v>133</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328872</v>
      </c>
      <c r="CS14" s="624"/>
      <c r="CT14" s="624"/>
      <c r="CU14" s="624"/>
      <c r="CV14" s="624"/>
      <c r="CW14" s="624"/>
      <c r="CX14" s="624"/>
      <c r="CY14" s="625"/>
      <c r="CZ14" s="626">
        <v>4.3</v>
      </c>
      <c r="DA14" s="626"/>
      <c r="DB14" s="626"/>
      <c r="DC14" s="626"/>
      <c r="DD14" s="632">
        <v>54923</v>
      </c>
      <c r="DE14" s="624"/>
      <c r="DF14" s="624"/>
      <c r="DG14" s="624"/>
      <c r="DH14" s="624"/>
      <c r="DI14" s="624"/>
      <c r="DJ14" s="624"/>
      <c r="DK14" s="624"/>
      <c r="DL14" s="624"/>
      <c r="DM14" s="624"/>
      <c r="DN14" s="624"/>
      <c r="DO14" s="624"/>
      <c r="DP14" s="625"/>
      <c r="DQ14" s="632">
        <v>256080</v>
      </c>
      <c r="DR14" s="624"/>
      <c r="DS14" s="624"/>
      <c r="DT14" s="624"/>
      <c r="DU14" s="624"/>
      <c r="DV14" s="624"/>
      <c r="DW14" s="624"/>
      <c r="DX14" s="624"/>
      <c r="DY14" s="624"/>
      <c r="DZ14" s="624"/>
      <c r="EA14" s="624"/>
      <c r="EB14" s="624"/>
      <c r="EC14" s="633"/>
    </row>
    <row r="15" spans="2:143" ht="11.25" customHeight="1" x14ac:dyDescent="0.15">
      <c r="B15" s="620" t="s">
        <v>268</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133</v>
      </c>
      <c r="AA15" s="626"/>
      <c r="AB15" s="626"/>
      <c r="AC15" s="626"/>
      <c r="AD15" s="627" t="s">
        <v>251</v>
      </c>
      <c r="AE15" s="627"/>
      <c r="AF15" s="627"/>
      <c r="AG15" s="627"/>
      <c r="AH15" s="627"/>
      <c r="AI15" s="627"/>
      <c r="AJ15" s="627"/>
      <c r="AK15" s="627"/>
      <c r="AL15" s="628" t="s">
        <v>251</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60075</v>
      </c>
      <c r="BH15" s="624"/>
      <c r="BI15" s="624"/>
      <c r="BJ15" s="624"/>
      <c r="BK15" s="624"/>
      <c r="BL15" s="624"/>
      <c r="BM15" s="624"/>
      <c r="BN15" s="625"/>
      <c r="BO15" s="626">
        <v>6.3</v>
      </c>
      <c r="BP15" s="626"/>
      <c r="BQ15" s="626"/>
      <c r="BR15" s="626"/>
      <c r="BS15" s="627" t="s">
        <v>251</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601778</v>
      </c>
      <c r="CS15" s="624"/>
      <c r="CT15" s="624"/>
      <c r="CU15" s="624"/>
      <c r="CV15" s="624"/>
      <c r="CW15" s="624"/>
      <c r="CX15" s="624"/>
      <c r="CY15" s="625"/>
      <c r="CZ15" s="626">
        <v>7.8</v>
      </c>
      <c r="DA15" s="626"/>
      <c r="DB15" s="626"/>
      <c r="DC15" s="626"/>
      <c r="DD15" s="632">
        <v>13481</v>
      </c>
      <c r="DE15" s="624"/>
      <c r="DF15" s="624"/>
      <c r="DG15" s="624"/>
      <c r="DH15" s="624"/>
      <c r="DI15" s="624"/>
      <c r="DJ15" s="624"/>
      <c r="DK15" s="624"/>
      <c r="DL15" s="624"/>
      <c r="DM15" s="624"/>
      <c r="DN15" s="624"/>
      <c r="DO15" s="624"/>
      <c r="DP15" s="625"/>
      <c r="DQ15" s="632">
        <v>503184</v>
      </c>
      <c r="DR15" s="624"/>
      <c r="DS15" s="624"/>
      <c r="DT15" s="624"/>
      <c r="DU15" s="624"/>
      <c r="DV15" s="624"/>
      <c r="DW15" s="624"/>
      <c r="DX15" s="624"/>
      <c r="DY15" s="624"/>
      <c r="DZ15" s="624"/>
      <c r="EA15" s="624"/>
      <c r="EB15" s="624"/>
      <c r="EC15" s="633"/>
    </row>
    <row r="16" spans="2:143" ht="11.25" customHeight="1" x14ac:dyDescent="0.15">
      <c r="B16" s="620" t="s">
        <v>271</v>
      </c>
      <c r="C16" s="621"/>
      <c r="D16" s="621"/>
      <c r="E16" s="621"/>
      <c r="F16" s="621"/>
      <c r="G16" s="621"/>
      <c r="H16" s="621"/>
      <c r="I16" s="621"/>
      <c r="J16" s="621"/>
      <c r="K16" s="621"/>
      <c r="L16" s="621"/>
      <c r="M16" s="621"/>
      <c r="N16" s="621"/>
      <c r="O16" s="621"/>
      <c r="P16" s="621"/>
      <c r="Q16" s="622"/>
      <c r="R16" s="623">
        <v>12420</v>
      </c>
      <c r="S16" s="624"/>
      <c r="T16" s="624"/>
      <c r="U16" s="624"/>
      <c r="V16" s="624"/>
      <c r="W16" s="624"/>
      <c r="X16" s="624"/>
      <c r="Y16" s="625"/>
      <c r="Z16" s="626">
        <v>0.2</v>
      </c>
      <c r="AA16" s="626"/>
      <c r="AB16" s="626"/>
      <c r="AC16" s="626"/>
      <c r="AD16" s="627">
        <v>12420</v>
      </c>
      <c r="AE16" s="627"/>
      <c r="AF16" s="627"/>
      <c r="AG16" s="627"/>
      <c r="AH16" s="627"/>
      <c r="AI16" s="627"/>
      <c r="AJ16" s="627"/>
      <c r="AK16" s="627"/>
      <c r="AL16" s="628">
        <v>0.3</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183</v>
      </c>
      <c r="BH16" s="624"/>
      <c r="BI16" s="624"/>
      <c r="BJ16" s="624"/>
      <c r="BK16" s="624"/>
      <c r="BL16" s="624"/>
      <c r="BM16" s="624"/>
      <c r="BN16" s="625"/>
      <c r="BO16" s="626" t="s">
        <v>251</v>
      </c>
      <c r="BP16" s="626"/>
      <c r="BQ16" s="626"/>
      <c r="BR16" s="626"/>
      <c r="BS16" s="627" t="s">
        <v>183</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v>14740</v>
      </c>
      <c r="CS16" s="624"/>
      <c r="CT16" s="624"/>
      <c r="CU16" s="624"/>
      <c r="CV16" s="624"/>
      <c r="CW16" s="624"/>
      <c r="CX16" s="624"/>
      <c r="CY16" s="625"/>
      <c r="CZ16" s="626">
        <v>0.2</v>
      </c>
      <c r="DA16" s="626"/>
      <c r="DB16" s="626"/>
      <c r="DC16" s="626"/>
      <c r="DD16" s="632" t="s">
        <v>183</v>
      </c>
      <c r="DE16" s="624"/>
      <c r="DF16" s="624"/>
      <c r="DG16" s="624"/>
      <c r="DH16" s="624"/>
      <c r="DI16" s="624"/>
      <c r="DJ16" s="624"/>
      <c r="DK16" s="624"/>
      <c r="DL16" s="624"/>
      <c r="DM16" s="624"/>
      <c r="DN16" s="624"/>
      <c r="DO16" s="624"/>
      <c r="DP16" s="625"/>
      <c r="DQ16" s="632">
        <v>48</v>
      </c>
      <c r="DR16" s="624"/>
      <c r="DS16" s="624"/>
      <c r="DT16" s="624"/>
      <c r="DU16" s="624"/>
      <c r="DV16" s="624"/>
      <c r="DW16" s="624"/>
      <c r="DX16" s="624"/>
      <c r="DY16" s="624"/>
      <c r="DZ16" s="624"/>
      <c r="EA16" s="624"/>
      <c r="EB16" s="624"/>
      <c r="EC16" s="633"/>
    </row>
    <row r="17" spans="2:133" ht="11.25" customHeight="1" x14ac:dyDescent="0.15">
      <c r="B17" s="620" t="s">
        <v>274</v>
      </c>
      <c r="C17" s="621"/>
      <c r="D17" s="621"/>
      <c r="E17" s="621"/>
      <c r="F17" s="621"/>
      <c r="G17" s="621"/>
      <c r="H17" s="621"/>
      <c r="I17" s="621"/>
      <c r="J17" s="621"/>
      <c r="K17" s="621"/>
      <c r="L17" s="621"/>
      <c r="M17" s="621"/>
      <c r="N17" s="621"/>
      <c r="O17" s="621"/>
      <c r="P17" s="621"/>
      <c r="Q17" s="622"/>
      <c r="R17" s="623">
        <v>12989</v>
      </c>
      <c r="S17" s="624"/>
      <c r="T17" s="624"/>
      <c r="U17" s="624"/>
      <c r="V17" s="624"/>
      <c r="W17" s="624"/>
      <c r="X17" s="624"/>
      <c r="Y17" s="625"/>
      <c r="Z17" s="626">
        <v>0.2</v>
      </c>
      <c r="AA17" s="626"/>
      <c r="AB17" s="626"/>
      <c r="AC17" s="626"/>
      <c r="AD17" s="627">
        <v>12989</v>
      </c>
      <c r="AE17" s="627"/>
      <c r="AF17" s="627"/>
      <c r="AG17" s="627"/>
      <c r="AH17" s="627"/>
      <c r="AI17" s="627"/>
      <c r="AJ17" s="627"/>
      <c r="AK17" s="627"/>
      <c r="AL17" s="628">
        <v>0.3</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183</v>
      </c>
      <c r="BH17" s="624"/>
      <c r="BI17" s="624"/>
      <c r="BJ17" s="624"/>
      <c r="BK17" s="624"/>
      <c r="BL17" s="624"/>
      <c r="BM17" s="624"/>
      <c r="BN17" s="625"/>
      <c r="BO17" s="626" t="s">
        <v>251</v>
      </c>
      <c r="BP17" s="626"/>
      <c r="BQ17" s="626"/>
      <c r="BR17" s="626"/>
      <c r="BS17" s="627" t="s">
        <v>183</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741942</v>
      </c>
      <c r="CS17" s="624"/>
      <c r="CT17" s="624"/>
      <c r="CU17" s="624"/>
      <c r="CV17" s="624"/>
      <c r="CW17" s="624"/>
      <c r="CX17" s="624"/>
      <c r="CY17" s="625"/>
      <c r="CZ17" s="626">
        <v>9.6999999999999993</v>
      </c>
      <c r="DA17" s="626"/>
      <c r="DB17" s="626"/>
      <c r="DC17" s="626"/>
      <c r="DD17" s="632" t="s">
        <v>183</v>
      </c>
      <c r="DE17" s="624"/>
      <c r="DF17" s="624"/>
      <c r="DG17" s="624"/>
      <c r="DH17" s="624"/>
      <c r="DI17" s="624"/>
      <c r="DJ17" s="624"/>
      <c r="DK17" s="624"/>
      <c r="DL17" s="624"/>
      <c r="DM17" s="624"/>
      <c r="DN17" s="624"/>
      <c r="DO17" s="624"/>
      <c r="DP17" s="625"/>
      <c r="DQ17" s="632">
        <v>701799</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2478</v>
      </c>
      <c r="S18" s="624"/>
      <c r="T18" s="624"/>
      <c r="U18" s="624"/>
      <c r="V18" s="624"/>
      <c r="W18" s="624"/>
      <c r="X18" s="624"/>
      <c r="Y18" s="625"/>
      <c r="Z18" s="626">
        <v>0</v>
      </c>
      <c r="AA18" s="626"/>
      <c r="AB18" s="626"/>
      <c r="AC18" s="626"/>
      <c r="AD18" s="627">
        <v>2478</v>
      </c>
      <c r="AE18" s="627"/>
      <c r="AF18" s="627"/>
      <c r="AG18" s="627"/>
      <c r="AH18" s="627"/>
      <c r="AI18" s="627"/>
      <c r="AJ18" s="627"/>
      <c r="AK18" s="627"/>
      <c r="AL18" s="628">
        <v>0.1</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183</v>
      </c>
      <c r="BH18" s="624"/>
      <c r="BI18" s="624"/>
      <c r="BJ18" s="624"/>
      <c r="BK18" s="624"/>
      <c r="BL18" s="624"/>
      <c r="BM18" s="624"/>
      <c r="BN18" s="625"/>
      <c r="BO18" s="626" t="s">
        <v>133</v>
      </c>
      <c r="BP18" s="626"/>
      <c r="BQ18" s="626"/>
      <c r="BR18" s="626"/>
      <c r="BS18" s="627" t="s">
        <v>183</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183</v>
      </c>
      <c r="CS18" s="624"/>
      <c r="CT18" s="624"/>
      <c r="CU18" s="624"/>
      <c r="CV18" s="624"/>
      <c r="CW18" s="624"/>
      <c r="CX18" s="624"/>
      <c r="CY18" s="625"/>
      <c r="CZ18" s="626" t="s">
        <v>133</v>
      </c>
      <c r="DA18" s="626"/>
      <c r="DB18" s="626"/>
      <c r="DC18" s="626"/>
      <c r="DD18" s="632" t="s">
        <v>183</v>
      </c>
      <c r="DE18" s="624"/>
      <c r="DF18" s="624"/>
      <c r="DG18" s="624"/>
      <c r="DH18" s="624"/>
      <c r="DI18" s="624"/>
      <c r="DJ18" s="624"/>
      <c r="DK18" s="624"/>
      <c r="DL18" s="624"/>
      <c r="DM18" s="624"/>
      <c r="DN18" s="624"/>
      <c r="DO18" s="624"/>
      <c r="DP18" s="625"/>
      <c r="DQ18" s="632" t="s">
        <v>183</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2275</v>
      </c>
      <c r="S19" s="624"/>
      <c r="T19" s="624"/>
      <c r="U19" s="624"/>
      <c r="V19" s="624"/>
      <c r="W19" s="624"/>
      <c r="X19" s="624"/>
      <c r="Y19" s="625"/>
      <c r="Z19" s="626">
        <v>0</v>
      </c>
      <c r="AA19" s="626"/>
      <c r="AB19" s="626"/>
      <c r="AC19" s="626"/>
      <c r="AD19" s="627">
        <v>2275</v>
      </c>
      <c r="AE19" s="627"/>
      <c r="AF19" s="627"/>
      <c r="AG19" s="627"/>
      <c r="AH19" s="627"/>
      <c r="AI19" s="627"/>
      <c r="AJ19" s="627"/>
      <c r="AK19" s="627"/>
      <c r="AL19" s="628">
        <v>0.1</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t="s">
        <v>251</v>
      </c>
      <c r="BH19" s="624"/>
      <c r="BI19" s="624"/>
      <c r="BJ19" s="624"/>
      <c r="BK19" s="624"/>
      <c r="BL19" s="624"/>
      <c r="BM19" s="624"/>
      <c r="BN19" s="625"/>
      <c r="BO19" s="626" t="s">
        <v>133</v>
      </c>
      <c r="BP19" s="626"/>
      <c r="BQ19" s="626"/>
      <c r="BR19" s="626"/>
      <c r="BS19" s="627" t="s">
        <v>183</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183</v>
      </c>
      <c r="CS19" s="624"/>
      <c r="CT19" s="624"/>
      <c r="CU19" s="624"/>
      <c r="CV19" s="624"/>
      <c r="CW19" s="624"/>
      <c r="CX19" s="624"/>
      <c r="CY19" s="625"/>
      <c r="CZ19" s="626" t="s">
        <v>183</v>
      </c>
      <c r="DA19" s="626"/>
      <c r="DB19" s="626"/>
      <c r="DC19" s="626"/>
      <c r="DD19" s="632" t="s">
        <v>183</v>
      </c>
      <c r="DE19" s="624"/>
      <c r="DF19" s="624"/>
      <c r="DG19" s="624"/>
      <c r="DH19" s="624"/>
      <c r="DI19" s="624"/>
      <c r="DJ19" s="624"/>
      <c r="DK19" s="624"/>
      <c r="DL19" s="624"/>
      <c r="DM19" s="624"/>
      <c r="DN19" s="624"/>
      <c r="DO19" s="624"/>
      <c r="DP19" s="625"/>
      <c r="DQ19" s="632" t="s">
        <v>183</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v>203</v>
      </c>
      <c r="S20" s="624"/>
      <c r="T20" s="624"/>
      <c r="U20" s="624"/>
      <c r="V20" s="624"/>
      <c r="W20" s="624"/>
      <c r="X20" s="624"/>
      <c r="Y20" s="625"/>
      <c r="Z20" s="626">
        <v>0</v>
      </c>
      <c r="AA20" s="626"/>
      <c r="AB20" s="626"/>
      <c r="AC20" s="626"/>
      <c r="AD20" s="627">
        <v>203</v>
      </c>
      <c r="AE20" s="627"/>
      <c r="AF20" s="627"/>
      <c r="AG20" s="627"/>
      <c r="AH20" s="627"/>
      <c r="AI20" s="627"/>
      <c r="AJ20" s="627"/>
      <c r="AK20" s="627"/>
      <c r="AL20" s="628">
        <v>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t="s">
        <v>183</v>
      </c>
      <c r="BH20" s="624"/>
      <c r="BI20" s="624"/>
      <c r="BJ20" s="624"/>
      <c r="BK20" s="624"/>
      <c r="BL20" s="624"/>
      <c r="BM20" s="624"/>
      <c r="BN20" s="625"/>
      <c r="BO20" s="626" t="s">
        <v>183</v>
      </c>
      <c r="BP20" s="626"/>
      <c r="BQ20" s="626"/>
      <c r="BR20" s="626"/>
      <c r="BS20" s="627" t="s">
        <v>133</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7673748</v>
      </c>
      <c r="CS20" s="624"/>
      <c r="CT20" s="624"/>
      <c r="CU20" s="624"/>
      <c r="CV20" s="624"/>
      <c r="CW20" s="624"/>
      <c r="CX20" s="624"/>
      <c r="CY20" s="625"/>
      <c r="CZ20" s="626">
        <v>100</v>
      </c>
      <c r="DA20" s="626"/>
      <c r="DB20" s="626"/>
      <c r="DC20" s="626"/>
      <c r="DD20" s="632">
        <v>1120777</v>
      </c>
      <c r="DE20" s="624"/>
      <c r="DF20" s="624"/>
      <c r="DG20" s="624"/>
      <c r="DH20" s="624"/>
      <c r="DI20" s="624"/>
      <c r="DJ20" s="624"/>
      <c r="DK20" s="624"/>
      <c r="DL20" s="624"/>
      <c r="DM20" s="624"/>
      <c r="DN20" s="624"/>
      <c r="DO20" s="624"/>
      <c r="DP20" s="625"/>
      <c r="DQ20" s="632">
        <v>5269290</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3254424</v>
      </c>
      <c r="S21" s="624"/>
      <c r="T21" s="624"/>
      <c r="U21" s="624"/>
      <c r="V21" s="624"/>
      <c r="W21" s="624"/>
      <c r="X21" s="624"/>
      <c r="Y21" s="625"/>
      <c r="Z21" s="626">
        <v>41.6</v>
      </c>
      <c r="AA21" s="626"/>
      <c r="AB21" s="626"/>
      <c r="AC21" s="626"/>
      <c r="AD21" s="627">
        <v>2938709</v>
      </c>
      <c r="AE21" s="627"/>
      <c r="AF21" s="627"/>
      <c r="AG21" s="627"/>
      <c r="AH21" s="627"/>
      <c r="AI21" s="627"/>
      <c r="AJ21" s="627"/>
      <c r="AK21" s="627"/>
      <c r="AL21" s="628">
        <v>68.900000000000006</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251</v>
      </c>
      <c r="BH21" s="624"/>
      <c r="BI21" s="624"/>
      <c r="BJ21" s="624"/>
      <c r="BK21" s="624"/>
      <c r="BL21" s="624"/>
      <c r="BM21" s="624"/>
      <c r="BN21" s="625"/>
      <c r="BO21" s="626" t="s">
        <v>183</v>
      </c>
      <c r="BP21" s="626"/>
      <c r="BQ21" s="626"/>
      <c r="BR21" s="626"/>
      <c r="BS21" s="627" t="s">
        <v>251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2938709</v>
      </c>
      <c r="S22" s="624"/>
      <c r="T22" s="624"/>
      <c r="U22" s="624"/>
      <c r="V22" s="624"/>
      <c r="W22" s="624"/>
      <c r="X22" s="624"/>
      <c r="Y22" s="625"/>
      <c r="Z22" s="626">
        <v>37.6</v>
      </c>
      <c r="AA22" s="626"/>
      <c r="AB22" s="626"/>
      <c r="AC22" s="626"/>
      <c r="AD22" s="627">
        <v>2938709</v>
      </c>
      <c r="AE22" s="627"/>
      <c r="AF22" s="627"/>
      <c r="AG22" s="627"/>
      <c r="AH22" s="627"/>
      <c r="AI22" s="627"/>
      <c r="AJ22" s="627"/>
      <c r="AK22" s="627"/>
      <c r="AL22" s="628">
        <v>68.900000000000006</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183</v>
      </c>
      <c r="BH22" s="624"/>
      <c r="BI22" s="624"/>
      <c r="BJ22" s="624"/>
      <c r="BK22" s="624"/>
      <c r="BL22" s="624"/>
      <c r="BM22" s="624"/>
      <c r="BN22" s="625"/>
      <c r="BO22" s="626" t="s">
        <v>251</v>
      </c>
      <c r="BP22" s="626"/>
      <c r="BQ22" s="626"/>
      <c r="BR22" s="626"/>
      <c r="BS22" s="627" t="s">
        <v>183</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315715</v>
      </c>
      <c r="S23" s="624"/>
      <c r="T23" s="624"/>
      <c r="U23" s="624"/>
      <c r="V23" s="624"/>
      <c r="W23" s="624"/>
      <c r="X23" s="624"/>
      <c r="Y23" s="625"/>
      <c r="Z23" s="626">
        <v>4</v>
      </c>
      <c r="AA23" s="626"/>
      <c r="AB23" s="626"/>
      <c r="AC23" s="626"/>
      <c r="AD23" s="627" t="s">
        <v>183</v>
      </c>
      <c r="AE23" s="627"/>
      <c r="AF23" s="627"/>
      <c r="AG23" s="627"/>
      <c r="AH23" s="627"/>
      <c r="AI23" s="627"/>
      <c r="AJ23" s="627"/>
      <c r="AK23" s="627"/>
      <c r="AL23" s="628" t="s">
        <v>183</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t="s">
        <v>183</v>
      </c>
      <c r="BH23" s="624"/>
      <c r="BI23" s="624"/>
      <c r="BJ23" s="624"/>
      <c r="BK23" s="624"/>
      <c r="BL23" s="624"/>
      <c r="BM23" s="624"/>
      <c r="BN23" s="625"/>
      <c r="BO23" s="626" t="s">
        <v>183</v>
      </c>
      <c r="BP23" s="626"/>
      <c r="BQ23" s="626"/>
      <c r="BR23" s="626"/>
      <c r="BS23" s="627" t="s">
        <v>183</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t="s">
        <v>133</v>
      </c>
      <c r="S24" s="624"/>
      <c r="T24" s="624"/>
      <c r="U24" s="624"/>
      <c r="V24" s="624"/>
      <c r="W24" s="624"/>
      <c r="X24" s="624"/>
      <c r="Y24" s="625"/>
      <c r="Z24" s="626" t="s">
        <v>251</v>
      </c>
      <c r="AA24" s="626"/>
      <c r="AB24" s="626"/>
      <c r="AC24" s="626"/>
      <c r="AD24" s="627" t="s">
        <v>183</v>
      </c>
      <c r="AE24" s="627"/>
      <c r="AF24" s="627"/>
      <c r="AG24" s="627"/>
      <c r="AH24" s="627"/>
      <c r="AI24" s="627"/>
      <c r="AJ24" s="627"/>
      <c r="AK24" s="627"/>
      <c r="AL24" s="628" t="s">
        <v>133</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251</v>
      </c>
      <c r="BH24" s="624"/>
      <c r="BI24" s="624"/>
      <c r="BJ24" s="624"/>
      <c r="BK24" s="624"/>
      <c r="BL24" s="624"/>
      <c r="BM24" s="624"/>
      <c r="BN24" s="625"/>
      <c r="BO24" s="626" t="s">
        <v>183</v>
      </c>
      <c r="BP24" s="626"/>
      <c r="BQ24" s="626"/>
      <c r="BR24" s="626"/>
      <c r="BS24" s="627" t="s">
        <v>183</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2653693</v>
      </c>
      <c r="CS24" s="613"/>
      <c r="CT24" s="613"/>
      <c r="CU24" s="613"/>
      <c r="CV24" s="613"/>
      <c r="CW24" s="613"/>
      <c r="CX24" s="613"/>
      <c r="CY24" s="614"/>
      <c r="CZ24" s="617">
        <v>34.6</v>
      </c>
      <c r="DA24" s="618"/>
      <c r="DB24" s="618"/>
      <c r="DC24" s="634"/>
      <c r="DD24" s="653">
        <v>2036792</v>
      </c>
      <c r="DE24" s="613"/>
      <c r="DF24" s="613"/>
      <c r="DG24" s="613"/>
      <c r="DH24" s="613"/>
      <c r="DI24" s="613"/>
      <c r="DJ24" s="613"/>
      <c r="DK24" s="614"/>
      <c r="DL24" s="653">
        <v>1920268</v>
      </c>
      <c r="DM24" s="613"/>
      <c r="DN24" s="613"/>
      <c r="DO24" s="613"/>
      <c r="DP24" s="613"/>
      <c r="DQ24" s="613"/>
      <c r="DR24" s="613"/>
      <c r="DS24" s="613"/>
      <c r="DT24" s="613"/>
      <c r="DU24" s="613"/>
      <c r="DV24" s="614"/>
      <c r="DW24" s="617">
        <v>44.6</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4569364</v>
      </c>
      <c r="S25" s="624"/>
      <c r="T25" s="624"/>
      <c r="U25" s="624"/>
      <c r="V25" s="624"/>
      <c r="W25" s="624"/>
      <c r="X25" s="624"/>
      <c r="Y25" s="625"/>
      <c r="Z25" s="626">
        <v>58.5</v>
      </c>
      <c r="AA25" s="626"/>
      <c r="AB25" s="626"/>
      <c r="AC25" s="626"/>
      <c r="AD25" s="627">
        <v>4253649</v>
      </c>
      <c r="AE25" s="627"/>
      <c r="AF25" s="627"/>
      <c r="AG25" s="627"/>
      <c r="AH25" s="627"/>
      <c r="AI25" s="627"/>
      <c r="AJ25" s="627"/>
      <c r="AK25" s="627"/>
      <c r="AL25" s="628">
        <v>99.8</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183</v>
      </c>
      <c r="BH25" s="624"/>
      <c r="BI25" s="624"/>
      <c r="BJ25" s="624"/>
      <c r="BK25" s="624"/>
      <c r="BL25" s="624"/>
      <c r="BM25" s="624"/>
      <c r="BN25" s="625"/>
      <c r="BO25" s="626" t="s">
        <v>251</v>
      </c>
      <c r="BP25" s="626"/>
      <c r="BQ25" s="626"/>
      <c r="BR25" s="626"/>
      <c r="BS25" s="627" t="s">
        <v>183</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1321897</v>
      </c>
      <c r="CS25" s="654"/>
      <c r="CT25" s="654"/>
      <c r="CU25" s="654"/>
      <c r="CV25" s="654"/>
      <c r="CW25" s="654"/>
      <c r="CX25" s="654"/>
      <c r="CY25" s="655"/>
      <c r="CZ25" s="628">
        <v>17.2</v>
      </c>
      <c r="DA25" s="656"/>
      <c r="DB25" s="656"/>
      <c r="DC25" s="658"/>
      <c r="DD25" s="632">
        <v>1125773</v>
      </c>
      <c r="DE25" s="654"/>
      <c r="DF25" s="654"/>
      <c r="DG25" s="654"/>
      <c r="DH25" s="654"/>
      <c r="DI25" s="654"/>
      <c r="DJ25" s="654"/>
      <c r="DK25" s="655"/>
      <c r="DL25" s="632">
        <v>1073318</v>
      </c>
      <c r="DM25" s="654"/>
      <c r="DN25" s="654"/>
      <c r="DO25" s="654"/>
      <c r="DP25" s="654"/>
      <c r="DQ25" s="654"/>
      <c r="DR25" s="654"/>
      <c r="DS25" s="654"/>
      <c r="DT25" s="654"/>
      <c r="DU25" s="654"/>
      <c r="DV25" s="655"/>
      <c r="DW25" s="628">
        <v>24.9</v>
      </c>
      <c r="DX25" s="656"/>
      <c r="DY25" s="656"/>
      <c r="DZ25" s="656"/>
      <c r="EA25" s="656"/>
      <c r="EB25" s="656"/>
      <c r="EC25" s="657"/>
    </row>
    <row r="26" spans="2:133" ht="11.25" customHeight="1" x14ac:dyDescent="0.15">
      <c r="B26" s="620" t="s">
        <v>304</v>
      </c>
      <c r="C26" s="621"/>
      <c r="D26" s="621"/>
      <c r="E26" s="621"/>
      <c r="F26" s="621"/>
      <c r="G26" s="621"/>
      <c r="H26" s="621"/>
      <c r="I26" s="621"/>
      <c r="J26" s="621"/>
      <c r="K26" s="621"/>
      <c r="L26" s="621"/>
      <c r="M26" s="621"/>
      <c r="N26" s="621"/>
      <c r="O26" s="621"/>
      <c r="P26" s="621"/>
      <c r="Q26" s="622"/>
      <c r="R26" s="623">
        <v>1108</v>
      </c>
      <c r="S26" s="624"/>
      <c r="T26" s="624"/>
      <c r="U26" s="624"/>
      <c r="V26" s="624"/>
      <c r="W26" s="624"/>
      <c r="X26" s="624"/>
      <c r="Y26" s="625"/>
      <c r="Z26" s="626">
        <v>0</v>
      </c>
      <c r="AA26" s="626"/>
      <c r="AB26" s="626"/>
      <c r="AC26" s="626"/>
      <c r="AD26" s="627">
        <v>1108</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251</v>
      </c>
      <c r="BH26" s="624"/>
      <c r="BI26" s="624"/>
      <c r="BJ26" s="624"/>
      <c r="BK26" s="624"/>
      <c r="BL26" s="624"/>
      <c r="BM26" s="624"/>
      <c r="BN26" s="625"/>
      <c r="BO26" s="626" t="s">
        <v>183</v>
      </c>
      <c r="BP26" s="626"/>
      <c r="BQ26" s="626"/>
      <c r="BR26" s="626"/>
      <c r="BS26" s="627" t="s">
        <v>183</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731928</v>
      </c>
      <c r="CS26" s="624"/>
      <c r="CT26" s="624"/>
      <c r="CU26" s="624"/>
      <c r="CV26" s="624"/>
      <c r="CW26" s="624"/>
      <c r="CX26" s="624"/>
      <c r="CY26" s="625"/>
      <c r="CZ26" s="628">
        <v>9.5</v>
      </c>
      <c r="DA26" s="656"/>
      <c r="DB26" s="656"/>
      <c r="DC26" s="658"/>
      <c r="DD26" s="632">
        <v>626948</v>
      </c>
      <c r="DE26" s="624"/>
      <c r="DF26" s="624"/>
      <c r="DG26" s="624"/>
      <c r="DH26" s="624"/>
      <c r="DI26" s="624"/>
      <c r="DJ26" s="624"/>
      <c r="DK26" s="625"/>
      <c r="DL26" s="632" t="s">
        <v>183</v>
      </c>
      <c r="DM26" s="624"/>
      <c r="DN26" s="624"/>
      <c r="DO26" s="624"/>
      <c r="DP26" s="624"/>
      <c r="DQ26" s="624"/>
      <c r="DR26" s="624"/>
      <c r="DS26" s="624"/>
      <c r="DT26" s="624"/>
      <c r="DU26" s="624"/>
      <c r="DV26" s="625"/>
      <c r="DW26" s="628" t="s">
        <v>183</v>
      </c>
      <c r="DX26" s="656"/>
      <c r="DY26" s="656"/>
      <c r="DZ26" s="656"/>
      <c r="EA26" s="656"/>
      <c r="EB26" s="656"/>
      <c r="EC26" s="657"/>
    </row>
    <row r="27" spans="2:133" ht="11.25" customHeight="1" x14ac:dyDescent="0.15">
      <c r="B27" s="620" t="s">
        <v>307</v>
      </c>
      <c r="C27" s="621"/>
      <c r="D27" s="621"/>
      <c r="E27" s="621"/>
      <c r="F27" s="621"/>
      <c r="G27" s="621"/>
      <c r="H27" s="621"/>
      <c r="I27" s="621"/>
      <c r="J27" s="621"/>
      <c r="K27" s="621"/>
      <c r="L27" s="621"/>
      <c r="M27" s="621"/>
      <c r="N27" s="621"/>
      <c r="O27" s="621"/>
      <c r="P27" s="621"/>
      <c r="Q27" s="622"/>
      <c r="R27" s="623">
        <v>47444</v>
      </c>
      <c r="S27" s="624"/>
      <c r="T27" s="624"/>
      <c r="U27" s="624"/>
      <c r="V27" s="624"/>
      <c r="W27" s="624"/>
      <c r="X27" s="624"/>
      <c r="Y27" s="625"/>
      <c r="Z27" s="626">
        <v>0.6</v>
      </c>
      <c r="AA27" s="626"/>
      <c r="AB27" s="626"/>
      <c r="AC27" s="626"/>
      <c r="AD27" s="627" t="s">
        <v>183</v>
      </c>
      <c r="AE27" s="627"/>
      <c r="AF27" s="627"/>
      <c r="AG27" s="627"/>
      <c r="AH27" s="627"/>
      <c r="AI27" s="627"/>
      <c r="AJ27" s="627"/>
      <c r="AK27" s="627"/>
      <c r="AL27" s="628" t="s">
        <v>251</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947145</v>
      </c>
      <c r="BH27" s="624"/>
      <c r="BI27" s="624"/>
      <c r="BJ27" s="624"/>
      <c r="BK27" s="624"/>
      <c r="BL27" s="624"/>
      <c r="BM27" s="624"/>
      <c r="BN27" s="625"/>
      <c r="BO27" s="626">
        <v>100</v>
      </c>
      <c r="BP27" s="626"/>
      <c r="BQ27" s="626"/>
      <c r="BR27" s="626"/>
      <c r="BS27" s="627">
        <v>13003</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589854</v>
      </c>
      <c r="CS27" s="654"/>
      <c r="CT27" s="654"/>
      <c r="CU27" s="654"/>
      <c r="CV27" s="654"/>
      <c r="CW27" s="654"/>
      <c r="CX27" s="654"/>
      <c r="CY27" s="655"/>
      <c r="CZ27" s="628">
        <v>7.7</v>
      </c>
      <c r="DA27" s="656"/>
      <c r="DB27" s="656"/>
      <c r="DC27" s="658"/>
      <c r="DD27" s="632">
        <v>209220</v>
      </c>
      <c r="DE27" s="654"/>
      <c r="DF27" s="654"/>
      <c r="DG27" s="654"/>
      <c r="DH27" s="654"/>
      <c r="DI27" s="654"/>
      <c r="DJ27" s="654"/>
      <c r="DK27" s="655"/>
      <c r="DL27" s="632">
        <v>145170</v>
      </c>
      <c r="DM27" s="654"/>
      <c r="DN27" s="654"/>
      <c r="DO27" s="654"/>
      <c r="DP27" s="654"/>
      <c r="DQ27" s="654"/>
      <c r="DR27" s="654"/>
      <c r="DS27" s="654"/>
      <c r="DT27" s="654"/>
      <c r="DU27" s="654"/>
      <c r="DV27" s="655"/>
      <c r="DW27" s="628">
        <v>3.4</v>
      </c>
      <c r="DX27" s="656"/>
      <c r="DY27" s="656"/>
      <c r="DZ27" s="656"/>
      <c r="EA27" s="656"/>
      <c r="EB27" s="656"/>
      <c r="EC27" s="657"/>
    </row>
    <row r="28" spans="2:133" ht="11.25" customHeight="1" x14ac:dyDescent="0.15">
      <c r="B28" s="620" t="s">
        <v>310</v>
      </c>
      <c r="C28" s="621"/>
      <c r="D28" s="621"/>
      <c r="E28" s="621"/>
      <c r="F28" s="621"/>
      <c r="G28" s="621"/>
      <c r="H28" s="621"/>
      <c r="I28" s="621"/>
      <c r="J28" s="621"/>
      <c r="K28" s="621"/>
      <c r="L28" s="621"/>
      <c r="M28" s="621"/>
      <c r="N28" s="621"/>
      <c r="O28" s="621"/>
      <c r="P28" s="621"/>
      <c r="Q28" s="622"/>
      <c r="R28" s="623">
        <v>97207</v>
      </c>
      <c r="S28" s="624"/>
      <c r="T28" s="624"/>
      <c r="U28" s="624"/>
      <c r="V28" s="624"/>
      <c r="W28" s="624"/>
      <c r="X28" s="624"/>
      <c r="Y28" s="625"/>
      <c r="Z28" s="626">
        <v>1.2</v>
      </c>
      <c r="AA28" s="626"/>
      <c r="AB28" s="626"/>
      <c r="AC28" s="626"/>
      <c r="AD28" s="627">
        <v>5901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741942</v>
      </c>
      <c r="CS28" s="624"/>
      <c r="CT28" s="624"/>
      <c r="CU28" s="624"/>
      <c r="CV28" s="624"/>
      <c r="CW28" s="624"/>
      <c r="CX28" s="624"/>
      <c r="CY28" s="625"/>
      <c r="CZ28" s="628">
        <v>9.6999999999999993</v>
      </c>
      <c r="DA28" s="656"/>
      <c r="DB28" s="656"/>
      <c r="DC28" s="658"/>
      <c r="DD28" s="632">
        <v>701799</v>
      </c>
      <c r="DE28" s="624"/>
      <c r="DF28" s="624"/>
      <c r="DG28" s="624"/>
      <c r="DH28" s="624"/>
      <c r="DI28" s="624"/>
      <c r="DJ28" s="624"/>
      <c r="DK28" s="625"/>
      <c r="DL28" s="632">
        <v>701780</v>
      </c>
      <c r="DM28" s="624"/>
      <c r="DN28" s="624"/>
      <c r="DO28" s="624"/>
      <c r="DP28" s="624"/>
      <c r="DQ28" s="624"/>
      <c r="DR28" s="624"/>
      <c r="DS28" s="624"/>
      <c r="DT28" s="624"/>
      <c r="DU28" s="624"/>
      <c r="DV28" s="625"/>
      <c r="DW28" s="628">
        <v>16.3</v>
      </c>
      <c r="DX28" s="656"/>
      <c r="DY28" s="656"/>
      <c r="DZ28" s="656"/>
      <c r="EA28" s="656"/>
      <c r="EB28" s="656"/>
      <c r="EC28" s="657"/>
    </row>
    <row r="29" spans="2:133" ht="11.25" customHeight="1" x14ac:dyDescent="0.15">
      <c r="B29" s="620" t="s">
        <v>312</v>
      </c>
      <c r="C29" s="621"/>
      <c r="D29" s="621"/>
      <c r="E29" s="621"/>
      <c r="F29" s="621"/>
      <c r="G29" s="621"/>
      <c r="H29" s="621"/>
      <c r="I29" s="621"/>
      <c r="J29" s="621"/>
      <c r="K29" s="621"/>
      <c r="L29" s="621"/>
      <c r="M29" s="621"/>
      <c r="N29" s="621"/>
      <c r="O29" s="621"/>
      <c r="P29" s="621"/>
      <c r="Q29" s="622"/>
      <c r="R29" s="623">
        <v>21781</v>
      </c>
      <c r="S29" s="624"/>
      <c r="T29" s="624"/>
      <c r="U29" s="624"/>
      <c r="V29" s="624"/>
      <c r="W29" s="624"/>
      <c r="X29" s="624"/>
      <c r="Y29" s="625"/>
      <c r="Z29" s="626">
        <v>0.3</v>
      </c>
      <c r="AA29" s="626"/>
      <c r="AB29" s="626"/>
      <c r="AC29" s="626"/>
      <c r="AD29" s="627" t="s">
        <v>183</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314</v>
      </c>
      <c r="CG29" s="621"/>
      <c r="CH29" s="621"/>
      <c r="CI29" s="621"/>
      <c r="CJ29" s="621"/>
      <c r="CK29" s="621"/>
      <c r="CL29" s="621"/>
      <c r="CM29" s="621"/>
      <c r="CN29" s="621"/>
      <c r="CO29" s="621"/>
      <c r="CP29" s="621"/>
      <c r="CQ29" s="622"/>
      <c r="CR29" s="623">
        <v>741799</v>
      </c>
      <c r="CS29" s="654"/>
      <c r="CT29" s="654"/>
      <c r="CU29" s="654"/>
      <c r="CV29" s="654"/>
      <c r="CW29" s="654"/>
      <c r="CX29" s="654"/>
      <c r="CY29" s="655"/>
      <c r="CZ29" s="628">
        <v>9.6999999999999993</v>
      </c>
      <c r="DA29" s="656"/>
      <c r="DB29" s="656"/>
      <c r="DC29" s="658"/>
      <c r="DD29" s="632">
        <v>701656</v>
      </c>
      <c r="DE29" s="654"/>
      <c r="DF29" s="654"/>
      <c r="DG29" s="654"/>
      <c r="DH29" s="654"/>
      <c r="DI29" s="654"/>
      <c r="DJ29" s="654"/>
      <c r="DK29" s="655"/>
      <c r="DL29" s="632">
        <v>701637</v>
      </c>
      <c r="DM29" s="654"/>
      <c r="DN29" s="654"/>
      <c r="DO29" s="654"/>
      <c r="DP29" s="654"/>
      <c r="DQ29" s="654"/>
      <c r="DR29" s="654"/>
      <c r="DS29" s="654"/>
      <c r="DT29" s="654"/>
      <c r="DU29" s="654"/>
      <c r="DV29" s="655"/>
      <c r="DW29" s="628">
        <v>16.3</v>
      </c>
      <c r="DX29" s="656"/>
      <c r="DY29" s="656"/>
      <c r="DZ29" s="656"/>
      <c r="EA29" s="656"/>
      <c r="EB29" s="656"/>
      <c r="EC29" s="657"/>
    </row>
    <row r="30" spans="2:133" ht="11.25" customHeight="1" x14ac:dyDescent="0.15">
      <c r="B30" s="620" t="s">
        <v>315</v>
      </c>
      <c r="C30" s="621"/>
      <c r="D30" s="621"/>
      <c r="E30" s="621"/>
      <c r="F30" s="621"/>
      <c r="G30" s="621"/>
      <c r="H30" s="621"/>
      <c r="I30" s="621"/>
      <c r="J30" s="621"/>
      <c r="K30" s="621"/>
      <c r="L30" s="621"/>
      <c r="M30" s="621"/>
      <c r="N30" s="621"/>
      <c r="O30" s="621"/>
      <c r="P30" s="621"/>
      <c r="Q30" s="622"/>
      <c r="R30" s="623">
        <v>842451</v>
      </c>
      <c r="S30" s="624"/>
      <c r="T30" s="624"/>
      <c r="U30" s="624"/>
      <c r="V30" s="624"/>
      <c r="W30" s="624"/>
      <c r="X30" s="624"/>
      <c r="Y30" s="625"/>
      <c r="Z30" s="626">
        <v>10.8</v>
      </c>
      <c r="AA30" s="626"/>
      <c r="AB30" s="626"/>
      <c r="AC30" s="626"/>
      <c r="AD30" s="627" t="s">
        <v>133</v>
      </c>
      <c r="AE30" s="627"/>
      <c r="AF30" s="627"/>
      <c r="AG30" s="627"/>
      <c r="AH30" s="627"/>
      <c r="AI30" s="627"/>
      <c r="AJ30" s="627"/>
      <c r="AK30" s="627"/>
      <c r="AL30" s="628" t="s">
        <v>183</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719591</v>
      </c>
      <c r="CS30" s="624"/>
      <c r="CT30" s="624"/>
      <c r="CU30" s="624"/>
      <c r="CV30" s="624"/>
      <c r="CW30" s="624"/>
      <c r="CX30" s="624"/>
      <c r="CY30" s="625"/>
      <c r="CZ30" s="628">
        <v>9.4</v>
      </c>
      <c r="DA30" s="656"/>
      <c r="DB30" s="656"/>
      <c r="DC30" s="658"/>
      <c r="DD30" s="632">
        <v>682483</v>
      </c>
      <c r="DE30" s="624"/>
      <c r="DF30" s="624"/>
      <c r="DG30" s="624"/>
      <c r="DH30" s="624"/>
      <c r="DI30" s="624"/>
      <c r="DJ30" s="624"/>
      <c r="DK30" s="625"/>
      <c r="DL30" s="632">
        <v>682482</v>
      </c>
      <c r="DM30" s="624"/>
      <c r="DN30" s="624"/>
      <c r="DO30" s="624"/>
      <c r="DP30" s="624"/>
      <c r="DQ30" s="624"/>
      <c r="DR30" s="624"/>
      <c r="DS30" s="624"/>
      <c r="DT30" s="624"/>
      <c r="DU30" s="624"/>
      <c r="DV30" s="625"/>
      <c r="DW30" s="628">
        <v>15.8</v>
      </c>
      <c r="DX30" s="656"/>
      <c r="DY30" s="656"/>
      <c r="DZ30" s="656"/>
      <c r="EA30" s="656"/>
      <c r="EB30" s="656"/>
      <c r="EC30" s="657"/>
    </row>
    <row r="31" spans="2:133" ht="11.25" customHeight="1" x14ac:dyDescent="0.15">
      <c r="B31" s="636" t="s">
        <v>319</v>
      </c>
      <c r="C31" s="637"/>
      <c r="D31" s="637"/>
      <c r="E31" s="637"/>
      <c r="F31" s="637"/>
      <c r="G31" s="637"/>
      <c r="H31" s="637"/>
      <c r="I31" s="637"/>
      <c r="J31" s="637"/>
      <c r="K31" s="637"/>
      <c r="L31" s="637"/>
      <c r="M31" s="637"/>
      <c r="N31" s="637"/>
      <c r="O31" s="637"/>
      <c r="P31" s="637"/>
      <c r="Q31" s="638"/>
      <c r="R31" s="623" t="s">
        <v>133</v>
      </c>
      <c r="S31" s="624"/>
      <c r="T31" s="624"/>
      <c r="U31" s="624"/>
      <c r="V31" s="624"/>
      <c r="W31" s="624"/>
      <c r="X31" s="624"/>
      <c r="Y31" s="625"/>
      <c r="Z31" s="626" t="s">
        <v>183</v>
      </c>
      <c r="AA31" s="626"/>
      <c r="AB31" s="626"/>
      <c r="AC31" s="626"/>
      <c r="AD31" s="627" t="s">
        <v>251</v>
      </c>
      <c r="AE31" s="627"/>
      <c r="AF31" s="627"/>
      <c r="AG31" s="627"/>
      <c r="AH31" s="627"/>
      <c r="AI31" s="627"/>
      <c r="AJ31" s="627"/>
      <c r="AK31" s="627"/>
      <c r="AL31" s="628" t="s">
        <v>183</v>
      </c>
      <c r="AM31" s="629"/>
      <c r="AN31" s="629"/>
      <c r="AO31" s="630"/>
      <c r="AP31" s="667" t="s">
        <v>320</v>
      </c>
      <c r="AQ31" s="668"/>
      <c r="AR31" s="668"/>
      <c r="AS31" s="668"/>
      <c r="AT31" s="673" t="s">
        <v>321</v>
      </c>
      <c r="AU31" s="218"/>
      <c r="AV31" s="218"/>
      <c r="AW31" s="218"/>
      <c r="AX31" s="609" t="s">
        <v>192</v>
      </c>
      <c r="AY31" s="610"/>
      <c r="AZ31" s="610"/>
      <c r="BA31" s="610"/>
      <c r="BB31" s="610"/>
      <c r="BC31" s="610"/>
      <c r="BD31" s="610"/>
      <c r="BE31" s="610"/>
      <c r="BF31" s="611"/>
      <c r="BG31" s="676">
        <v>99.7</v>
      </c>
      <c r="BH31" s="677"/>
      <c r="BI31" s="677"/>
      <c r="BJ31" s="677"/>
      <c r="BK31" s="677"/>
      <c r="BL31" s="677"/>
      <c r="BM31" s="618">
        <v>97.9</v>
      </c>
      <c r="BN31" s="677"/>
      <c r="BO31" s="677"/>
      <c r="BP31" s="677"/>
      <c r="BQ31" s="678"/>
      <c r="BR31" s="676">
        <v>99.7</v>
      </c>
      <c r="BS31" s="677"/>
      <c r="BT31" s="677"/>
      <c r="BU31" s="677"/>
      <c r="BV31" s="677"/>
      <c r="BW31" s="677"/>
      <c r="BX31" s="618">
        <v>97.7</v>
      </c>
      <c r="BY31" s="677"/>
      <c r="BZ31" s="677"/>
      <c r="CA31" s="677"/>
      <c r="CB31" s="678"/>
      <c r="CD31" s="663"/>
      <c r="CE31" s="664"/>
      <c r="CF31" s="620" t="s">
        <v>322</v>
      </c>
      <c r="CG31" s="621"/>
      <c r="CH31" s="621"/>
      <c r="CI31" s="621"/>
      <c r="CJ31" s="621"/>
      <c r="CK31" s="621"/>
      <c r="CL31" s="621"/>
      <c r="CM31" s="621"/>
      <c r="CN31" s="621"/>
      <c r="CO31" s="621"/>
      <c r="CP31" s="621"/>
      <c r="CQ31" s="622"/>
      <c r="CR31" s="623">
        <v>22208</v>
      </c>
      <c r="CS31" s="654"/>
      <c r="CT31" s="654"/>
      <c r="CU31" s="654"/>
      <c r="CV31" s="654"/>
      <c r="CW31" s="654"/>
      <c r="CX31" s="654"/>
      <c r="CY31" s="655"/>
      <c r="CZ31" s="628">
        <v>0.3</v>
      </c>
      <c r="DA31" s="656"/>
      <c r="DB31" s="656"/>
      <c r="DC31" s="658"/>
      <c r="DD31" s="632">
        <v>19173</v>
      </c>
      <c r="DE31" s="654"/>
      <c r="DF31" s="654"/>
      <c r="DG31" s="654"/>
      <c r="DH31" s="654"/>
      <c r="DI31" s="654"/>
      <c r="DJ31" s="654"/>
      <c r="DK31" s="655"/>
      <c r="DL31" s="632">
        <v>19155</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323</v>
      </c>
      <c r="C32" s="621"/>
      <c r="D32" s="621"/>
      <c r="E32" s="621"/>
      <c r="F32" s="621"/>
      <c r="G32" s="621"/>
      <c r="H32" s="621"/>
      <c r="I32" s="621"/>
      <c r="J32" s="621"/>
      <c r="K32" s="621"/>
      <c r="L32" s="621"/>
      <c r="M32" s="621"/>
      <c r="N32" s="621"/>
      <c r="O32" s="621"/>
      <c r="P32" s="621"/>
      <c r="Q32" s="622"/>
      <c r="R32" s="623">
        <v>473953</v>
      </c>
      <c r="S32" s="624"/>
      <c r="T32" s="624"/>
      <c r="U32" s="624"/>
      <c r="V32" s="624"/>
      <c r="W32" s="624"/>
      <c r="X32" s="624"/>
      <c r="Y32" s="625"/>
      <c r="Z32" s="626">
        <v>6.1</v>
      </c>
      <c r="AA32" s="626"/>
      <c r="AB32" s="626"/>
      <c r="AC32" s="626"/>
      <c r="AD32" s="627" t="s">
        <v>183</v>
      </c>
      <c r="AE32" s="627"/>
      <c r="AF32" s="627"/>
      <c r="AG32" s="627"/>
      <c r="AH32" s="627"/>
      <c r="AI32" s="627"/>
      <c r="AJ32" s="627"/>
      <c r="AK32" s="627"/>
      <c r="AL32" s="628" t="s">
        <v>251</v>
      </c>
      <c r="AM32" s="629"/>
      <c r="AN32" s="629"/>
      <c r="AO32" s="630"/>
      <c r="AP32" s="669"/>
      <c r="AQ32" s="670"/>
      <c r="AR32" s="670"/>
      <c r="AS32" s="670"/>
      <c r="AT32" s="674"/>
      <c r="AU32" s="214" t="s">
        <v>324</v>
      </c>
      <c r="AX32" s="620" t="s">
        <v>325</v>
      </c>
      <c r="AY32" s="621"/>
      <c r="AZ32" s="621"/>
      <c r="BA32" s="621"/>
      <c r="BB32" s="621"/>
      <c r="BC32" s="621"/>
      <c r="BD32" s="621"/>
      <c r="BE32" s="621"/>
      <c r="BF32" s="622"/>
      <c r="BG32" s="679">
        <v>99.5</v>
      </c>
      <c r="BH32" s="654"/>
      <c r="BI32" s="654"/>
      <c r="BJ32" s="654"/>
      <c r="BK32" s="654"/>
      <c r="BL32" s="654"/>
      <c r="BM32" s="629">
        <v>97.3</v>
      </c>
      <c r="BN32" s="654"/>
      <c r="BO32" s="654"/>
      <c r="BP32" s="654"/>
      <c r="BQ32" s="680"/>
      <c r="BR32" s="679">
        <v>99.5</v>
      </c>
      <c r="BS32" s="654"/>
      <c r="BT32" s="654"/>
      <c r="BU32" s="654"/>
      <c r="BV32" s="654"/>
      <c r="BW32" s="654"/>
      <c r="BX32" s="629">
        <v>96.9</v>
      </c>
      <c r="BY32" s="654"/>
      <c r="BZ32" s="654"/>
      <c r="CA32" s="654"/>
      <c r="CB32" s="680"/>
      <c r="CD32" s="665"/>
      <c r="CE32" s="666"/>
      <c r="CF32" s="620" t="s">
        <v>326</v>
      </c>
      <c r="CG32" s="621"/>
      <c r="CH32" s="621"/>
      <c r="CI32" s="621"/>
      <c r="CJ32" s="621"/>
      <c r="CK32" s="621"/>
      <c r="CL32" s="621"/>
      <c r="CM32" s="621"/>
      <c r="CN32" s="621"/>
      <c r="CO32" s="621"/>
      <c r="CP32" s="621"/>
      <c r="CQ32" s="622"/>
      <c r="CR32" s="623">
        <v>143</v>
      </c>
      <c r="CS32" s="624"/>
      <c r="CT32" s="624"/>
      <c r="CU32" s="624"/>
      <c r="CV32" s="624"/>
      <c r="CW32" s="624"/>
      <c r="CX32" s="624"/>
      <c r="CY32" s="625"/>
      <c r="CZ32" s="628">
        <v>0</v>
      </c>
      <c r="DA32" s="656"/>
      <c r="DB32" s="656"/>
      <c r="DC32" s="658"/>
      <c r="DD32" s="632">
        <v>143</v>
      </c>
      <c r="DE32" s="624"/>
      <c r="DF32" s="624"/>
      <c r="DG32" s="624"/>
      <c r="DH32" s="624"/>
      <c r="DI32" s="624"/>
      <c r="DJ32" s="624"/>
      <c r="DK32" s="625"/>
      <c r="DL32" s="632">
        <v>143</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327</v>
      </c>
      <c r="C33" s="621"/>
      <c r="D33" s="621"/>
      <c r="E33" s="621"/>
      <c r="F33" s="621"/>
      <c r="G33" s="621"/>
      <c r="H33" s="621"/>
      <c r="I33" s="621"/>
      <c r="J33" s="621"/>
      <c r="K33" s="621"/>
      <c r="L33" s="621"/>
      <c r="M33" s="621"/>
      <c r="N33" s="621"/>
      <c r="O33" s="621"/>
      <c r="P33" s="621"/>
      <c r="Q33" s="622"/>
      <c r="R33" s="623">
        <v>74265</v>
      </c>
      <c r="S33" s="624"/>
      <c r="T33" s="624"/>
      <c r="U33" s="624"/>
      <c r="V33" s="624"/>
      <c r="W33" s="624"/>
      <c r="X33" s="624"/>
      <c r="Y33" s="625"/>
      <c r="Z33" s="626">
        <v>1</v>
      </c>
      <c r="AA33" s="626"/>
      <c r="AB33" s="626"/>
      <c r="AC33" s="626"/>
      <c r="AD33" s="627" t="s">
        <v>183</v>
      </c>
      <c r="AE33" s="627"/>
      <c r="AF33" s="627"/>
      <c r="AG33" s="627"/>
      <c r="AH33" s="627"/>
      <c r="AI33" s="627"/>
      <c r="AJ33" s="627"/>
      <c r="AK33" s="627"/>
      <c r="AL33" s="628" t="s">
        <v>183</v>
      </c>
      <c r="AM33" s="629"/>
      <c r="AN33" s="629"/>
      <c r="AO33" s="630"/>
      <c r="AP33" s="671"/>
      <c r="AQ33" s="672"/>
      <c r="AR33" s="672"/>
      <c r="AS33" s="672"/>
      <c r="AT33" s="675"/>
      <c r="AU33" s="219"/>
      <c r="AV33" s="219"/>
      <c r="AW33" s="219"/>
      <c r="AX33" s="644" t="s">
        <v>328</v>
      </c>
      <c r="AY33" s="645"/>
      <c r="AZ33" s="645"/>
      <c r="BA33" s="645"/>
      <c r="BB33" s="645"/>
      <c r="BC33" s="645"/>
      <c r="BD33" s="645"/>
      <c r="BE33" s="645"/>
      <c r="BF33" s="646"/>
      <c r="BG33" s="681">
        <v>99.8</v>
      </c>
      <c r="BH33" s="682"/>
      <c r="BI33" s="682"/>
      <c r="BJ33" s="682"/>
      <c r="BK33" s="682"/>
      <c r="BL33" s="682"/>
      <c r="BM33" s="683">
        <v>98.3</v>
      </c>
      <c r="BN33" s="682"/>
      <c r="BO33" s="682"/>
      <c r="BP33" s="682"/>
      <c r="BQ33" s="684"/>
      <c r="BR33" s="681">
        <v>99.8</v>
      </c>
      <c r="BS33" s="682"/>
      <c r="BT33" s="682"/>
      <c r="BU33" s="682"/>
      <c r="BV33" s="682"/>
      <c r="BW33" s="682"/>
      <c r="BX33" s="683">
        <v>98.1</v>
      </c>
      <c r="BY33" s="682"/>
      <c r="BZ33" s="682"/>
      <c r="CA33" s="682"/>
      <c r="CB33" s="684"/>
      <c r="CD33" s="620" t="s">
        <v>329</v>
      </c>
      <c r="CE33" s="621"/>
      <c r="CF33" s="621"/>
      <c r="CG33" s="621"/>
      <c r="CH33" s="621"/>
      <c r="CI33" s="621"/>
      <c r="CJ33" s="621"/>
      <c r="CK33" s="621"/>
      <c r="CL33" s="621"/>
      <c r="CM33" s="621"/>
      <c r="CN33" s="621"/>
      <c r="CO33" s="621"/>
      <c r="CP33" s="621"/>
      <c r="CQ33" s="622"/>
      <c r="CR33" s="623">
        <v>3884538</v>
      </c>
      <c r="CS33" s="654"/>
      <c r="CT33" s="654"/>
      <c r="CU33" s="654"/>
      <c r="CV33" s="654"/>
      <c r="CW33" s="654"/>
      <c r="CX33" s="654"/>
      <c r="CY33" s="655"/>
      <c r="CZ33" s="628">
        <v>50.6</v>
      </c>
      <c r="DA33" s="656"/>
      <c r="DB33" s="656"/>
      <c r="DC33" s="658"/>
      <c r="DD33" s="632">
        <v>3021846</v>
      </c>
      <c r="DE33" s="654"/>
      <c r="DF33" s="654"/>
      <c r="DG33" s="654"/>
      <c r="DH33" s="654"/>
      <c r="DI33" s="654"/>
      <c r="DJ33" s="654"/>
      <c r="DK33" s="655"/>
      <c r="DL33" s="632">
        <v>1679715</v>
      </c>
      <c r="DM33" s="654"/>
      <c r="DN33" s="654"/>
      <c r="DO33" s="654"/>
      <c r="DP33" s="654"/>
      <c r="DQ33" s="654"/>
      <c r="DR33" s="654"/>
      <c r="DS33" s="654"/>
      <c r="DT33" s="654"/>
      <c r="DU33" s="654"/>
      <c r="DV33" s="655"/>
      <c r="DW33" s="628">
        <v>39</v>
      </c>
      <c r="DX33" s="656"/>
      <c r="DY33" s="656"/>
      <c r="DZ33" s="656"/>
      <c r="EA33" s="656"/>
      <c r="EB33" s="656"/>
      <c r="EC33" s="657"/>
    </row>
    <row r="34" spans="2:133" ht="11.25" customHeight="1" x14ac:dyDescent="0.15">
      <c r="B34" s="620" t="s">
        <v>330</v>
      </c>
      <c r="C34" s="621"/>
      <c r="D34" s="621"/>
      <c r="E34" s="621"/>
      <c r="F34" s="621"/>
      <c r="G34" s="621"/>
      <c r="H34" s="621"/>
      <c r="I34" s="621"/>
      <c r="J34" s="621"/>
      <c r="K34" s="621"/>
      <c r="L34" s="621"/>
      <c r="M34" s="621"/>
      <c r="N34" s="621"/>
      <c r="O34" s="621"/>
      <c r="P34" s="621"/>
      <c r="Q34" s="622"/>
      <c r="R34" s="623">
        <v>124461</v>
      </c>
      <c r="S34" s="624"/>
      <c r="T34" s="624"/>
      <c r="U34" s="624"/>
      <c r="V34" s="624"/>
      <c r="W34" s="624"/>
      <c r="X34" s="624"/>
      <c r="Y34" s="625"/>
      <c r="Z34" s="626">
        <v>1.6</v>
      </c>
      <c r="AA34" s="626"/>
      <c r="AB34" s="626"/>
      <c r="AC34" s="626"/>
      <c r="AD34" s="627" t="s">
        <v>183</v>
      </c>
      <c r="AE34" s="627"/>
      <c r="AF34" s="627"/>
      <c r="AG34" s="627"/>
      <c r="AH34" s="627"/>
      <c r="AI34" s="627"/>
      <c r="AJ34" s="627"/>
      <c r="AK34" s="627"/>
      <c r="AL34" s="628" t="s">
        <v>251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858604</v>
      </c>
      <c r="CS34" s="624"/>
      <c r="CT34" s="624"/>
      <c r="CU34" s="624"/>
      <c r="CV34" s="624"/>
      <c r="CW34" s="624"/>
      <c r="CX34" s="624"/>
      <c r="CY34" s="625"/>
      <c r="CZ34" s="628">
        <v>11.2</v>
      </c>
      <c r="DA34" s="656"/>
      <c r="DB34" s="656"/>
      <c r="DC34" s="658"/>
      <c r="DD34" s="632">
        <v>644796</v>
      </c>
      <c r="DE34" s="624"/>
      <c r="DF34" s="624"/>
      <c r="DG34" s="624"/>
      <c r="DH34" s="624"/>
      <c r="DI34" s="624"/>
      <c r="DJ34" s="624"/>
      <c r="DK34" s="625"/>
      <c r="DL34" s="632">
        <v>488220</v>
      </c>
      <c r="DM34" s="624"/>
      <c r="DN34" s="624"/>
      <c r="DO34" s="624"/>
      <c r="DP34" s="624"/>
      <c r="DQ34" s="624"/>
      <c r="DR34" s="624"/>
      <c r="DS34" s="624"/>
      <c r="DT34" s="624"/>
      <c r="DU34" s="624"/>
      <c r="DV34" s="625"/>
      <c r="DW34" s="628">
        <v>11.3</v>
      </c>
      <c r="DX34" s="656"/>
      <c r="DY34" s="656"/>
      <c r="DZ34" s="656"/>
      <c r="EA34" s="656"/>
      <c r="EB34" s="656"/>
      <c r="EC34" s="657"/>
    </row>
    <row r="35" spans="2:133" ht="11.25" customHeight="1" x14ac:dyDescent="0.15">
      <c r="B35" s="620" t="s">
        <v>332</v>
      </c>
      <c r="C35" s="621"/>
      <c r="D35" s="621"/>
      <c r="E35" s="621"/>
      <c r="F35" s="621"/>
      <c r="G35" s="621"/>
      <c r="H35" s="621"/>
      <c r="I35" s="621"/>
      <c r="J35" s="621"/>
      <c r="K35" s="621"/>
      <c r="L35" s="621"/>
      <c r="M35" s="621"/>
      <c r="N35" s="621"/>
      <c r="O35" s="621"/>
      <c r="P35" s="621"/>
      <c r="Q35" s="622"/>
      <c r="R35" s="623">
        <v>544416</v>
      </c>
      <c r="S35" s="624"/>
      <c r="T35" s="624"/>
      <c r="U35" s="624"/>
      <c r="V35" s="624"/>
      <c r="W35" s="624"/>
      <c r="X35" s="624"/>
      <c r="Y35" s="625"/>
      <c r="Z35" s="626">
        <v>7</v>
      </c>
      <c r="AA35" s="626"/>
      <c r="AB35" s="626"/>
      <c r="AC35" s="626"/>
      <c r="AD35" s="627" t="s">
        <v>251</v>
      </c>
      <c r="AE35" s="627"/>
      <c r="AF35" s="627"/>
      <c r="AG35" s="627"/>
      <c r="AH35" s="627"/>
      <c r="AI35" s="627"/>
      <c r="AJ35" s="627"/>
      <c r="AK35" s="627"/>
      <c r="AL35" s="628" t="s">
        <v>133</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102741</v>
      </c>
      <c r="CS35" s="654"/>
      <c r="CT35" s="654"/>
      <c r="CU35" s="654"/>
      <c r="CV35" s="654"/>
      <c r="CW35" s="654"/>
      <c r="CX35" s="654"/>
      <c r="CY35" s="655"/>
      <c r="CZ35" s="628">
        <v>1.3</v>
      </c>
      <c r="DA35" s="656"/>
      <c r="DB35" s="656"/>
      <c r="DC35" s="658"/>
      <c r="DD35" s="632">
        <v>82503</v>
      </c>
      <c r="DE35" s="654"/>
      <c r="DF35" s="654"/>
      <c r="DG35" s="654"/>
      <c r="DH35" s="654"/>
      <c r="DI35" s="654"/>
      <c r="DJ35" s="654"/>
      <c r="DK35" s="655"/>
      <c r="DL35" s="632">
        <v>30870</v>
      </c>
      <c r="DM35" s="654"/>
      <c r="DN35" s="654"/>
      <c r="DO35" s="654"/>
      <c r="DP35" s="654"/>
      <c r="DQ35" s="654"/>
      <c r="DR35" s="654"/>
      <c r="DS35" s="654"/>
      <c r="DT35" s="654"/>
      <c r="DU35" s="654"/>
      <c r="DV35" s="655"/>
      <c r="DW35" s="628">
        <v>0.7</v>
      </c>
      <c r="DX35" s="656"/>
      <c r="DY35" s="656"/>
      <c r="DZ35" s="656"/>
      <c r="EA35" s="656"/>
      <c r="EB35" s="656"/>
      <c r="EC35" s="657"/>
    </row>
    <row r="36" spans="2:133" ht="11.25" customHeight="1" x14ac:dyDescent="0.15">
      <c r="B36" s="620" t="s">
        <v>336</v>
      </c>
      <c r="C36" s="621"/>
      <c r="D36" s="621"/>
      <c r="E36" s="621"/>
      <c r="F36" s="621"/>
      <c r="G36" s="621"/>
      <c r="H36" s="621"/>
      <c r="I36" s="621"/>
      <c r="J36" s="621"/>
      <c r="K36" s="621"/>
      <c r="L36" s="621"/>
      <c r="M36" s="621"/>
      <c r="N36" s="621"/>
      <c r="O36" s="621"/>
      <c r="P36" s="621"/>
      <c r="Q36" s="622"/>
      <c r="R36" s="623">
        <v>132360</v>
      </c>
      <c r="S36" s="624"/>
      <c r="T36" s="624"/>
      <c r="U36" s="624"/>
      <c r="V36" s="624"/>
      <c r="W36" s="624"/>
      <c r="X36" s="624"/>
      <c r="Y36" s="625"/>
      <c r="Z36" s="626">
        <v>1.7</v>
      </c>
      <c r="AA36" s="626"/>
      <c r="AB36" s="626"/>
      <c r="AC36" s="626"/>
      <c r="AD36" s="627" t="s">
        <v>133</v>
      </c>
      <c r="AE36" s="627"/>
      <c r="AF36" s="627"/>
      <c r="AG36" s="627"/>
      <c r="AH36" s="627"/>
      <c r="AI36" s="627"/>
      <c r="AJ36" s="627"/>
      <c r="AK36" s="627"/>
      <c r="AL36" s="628" t="s">
        <v>133</v>
      </c>
      <c r="AM36" s="629"/>
      <c r="AN36" s="629"/>
      <c r="AO36" s="630"/>
      <c r="AP36" s="222"/>
      <c r="AQ36" s="685" t="s">
        <v>337</v>
      </c>
      <c r="AR36" s="686"/>
      <c r="AS36" s="686"/>
      <c r="AT36" s="686"/>
      <c r="AU36" s="686"/>
      <c r="AV36" s="686"/>
      <c r="AW36" s="686"/>
      <c r="AX36" s="686"/>
      <c r="AY36" s="687"/>
      <c r="AZ36" s="612">
        <v>1394570</v>
      </c>
      <c r="BA36" s="613"/>
      <c r="BB36" s="613"/>
      <c r="BC36" s="613"/>
      <c r="BD36" s="613"/>
      <c r="BE36" s="613"/>
      <c r="BF36" s="688"/>
      <c r="BG36" s="609" t="s">
        <v>338</v>
      </c>
      <c r="BH36" s="610"/>
      <c r="BI36" s="610"/>
      <c r="BJ36" s="610"/>
      <c r="BK36" s="610"/>
      <c r="BL36" s="610"/>
      <c r="BM36" s="610"/>
      <c r="BN36" s="610"/>
      <c r="BO36" s="610"/>
      <c r="BP36" s="610"/>
      <c r="BQ36" s="610"/>
      <c r="BR36" s="610"/>
      <c r="BS36" s="610"/>
      <c r="BT36" s="610"/>
      <c r="BU36" s="611"/>
      <c r="BV36" s="612">
        <v>15959</v>
      </c>
      <c r="BW36" s="613"/>
      <c r="BX36" s="613"/>
      <c r="BY36" s="613"/>
      <c r="BZ36" s="613"/>
      <c r="CA36" s="613"/>
      <c r="CB36" s="688"/>
      <c r="CD36" s="620" t="s">
        <v>339</v>
      </c>
      <c r="CE36" s="621"/>
      <c r="CF36" s="621"/>
      <c r="CG36" s="621"/>
      <c r="CH36" s="621"/>
      <c r="CI36" s="621"/>
      <c r="CJ36" s="621"/>
      <c r="CK36" s="621"/>
      <c r="CL36" s="621"/>
      <c r="CM36" s="621"/>
      <c r="CN36" s="621"/>
      <c r="CO36" s="621"/>
      <c r="CP36" s="621"/>
      <c r="CQ36" s="622"/>
      <c r="CR36" s="623">
        <v>1434391</v>
      </c>
      <c r="CS36" s="624"/>
      <c r="CT36" s="624"/>
      <c r="CU36" s="624"/>
      <c r="CV36" s="624"/>
      <c r="CW36" s="624"/>
      <c r="CX36" s="624"/>
      <c r="CY36" s="625"/>
      <c r="CZ36" s="628">
        <v>18.7</v>
      </c>
      <c r="DA36" s="656"/>
      <c r="DB36" s="656"/>
      <c r="DC36" s="658"/>
      <c r="DD36" s="632">
        <v>1134403</v>
      </c>
      <c r="DE36" s="624"/>
      <c r="DF36" s="624"/>
      <c r="DG36" s="624"/>
      <c r="DH36" s="624"/>
      <c r="DI36" s="624"/>
      <c r="DJ36" s="624"/>
      <c r="DK36" s="625"/>
      <c r="DL36" s="632">
        <v>652264</v>
      </c>
      <c r="DM36" s="624"/>
      <c r="DN36" s="624"/>
      <c r="DO36" s="624"/>
      <c r="DP36" s="624"/>
      <c r="DQ36" s="624"/>
      <c r="DR36" s="624"/>
      <c r="DS36" s="624"/>
      <c r="DT36" s="624"/>
      <c r="DU36" s="624"/>
      <c r="DV36" s="625"/>
      <c r="DW36" s="628">
        <v>15.1</v>
      </c>
      <c r="DX36" s="656"/>
      <c r="DY36" s="656"/>
      <c r="DZ36" s="656"/>
      <c r="EA36" s="656"/>
      <c r="EB36" s="656"/>
      <c r="EC36" s="657"/>
    </row>
    <row r="37" spans="2:133" ht="11.25" customHeight="1" x14ac:dyDescent="0.15">
      <c r="B37" s="620" t="s">
        <v>340</v>
      </c>
      <c r="C37" s="621"/>
      <c r="D37" s="621"/>
      <c r="E37" s="621"/>
      <c r="F37" s="621"/>
      <c r="G37" s="621"/>
      <c r="H37" s="621"/>
      <c r="I37" s="621"/>
      <c r="J37" s="621"/>
      <c r="K37" s="621"/>
      <c r="L37" s="621"/>
      <c r="M37" s="621"/>
      <c r="N37" s="621"/>
      <c r="O37" s="621"/>
      <c r="P37" s="621"/>
      <c r="Q37" s="622"/>
      <c r="R37" s="623">
        <v>237158</v>
      </c>
      <c r="S37" s="624"/>
      <c r="T37" s="624"/>
      <c r="U37" s="624"/>
      <c r="V37" s="624"/>
      <c r="W37" s="624"/>
      <c r="X37" s="624"/>
      <c r="Y37" s="625"/>
      <c r="Z37" s="626">
        <v>3</v>
      </c>
      <c r="AA37" s="626"/>
      <c r="AB37" s="626"/>
      <c r="AC37" s="626"/>
      <c r="AD37" s="627">
        <v>3583</v>
      </c>
      <c r="AE37" s="627"/>
      <c r="AF37" s="627"/>
      <c r="AG37" s="627"/>
      <c r="AH37" s="627"/>
      <c r="AI37" s="627"/>
      <c r="AJ37" s="627"/>
      <c r="AK37" s="627"/>
      <c r="AL37" s="628">
        <v>0.1</v>
      </c>
      <c r="AM37" s="629"/>
      <c r="AN37" s="629"/>
      <c r="AO37" s="630"/>
      <c r="AQ37" s="689" t="s">
        <v>341</v>
      </c>
      <c r="AR37" s="690"/>
      <c r="AS37" s="690"/>
      <c r="AT37" s="690"/>
      <c r="AU37" s="690"/>
      <c r="AV37" s="690"/>
      <c r="AW37" s="690"/>
      <c r="AX37" s="690"/>
      <c r="AY37" s="691"/>
      <c r="AZ37" s="623">
        <v>530185</v>
      </c>
      <c r="BA37" s="624"/>
      <c r="BB37" s="624"/>
      <c r="BC37" s="624"/>
      <c r="BD37" s="654"/>
      <c r="BE37" s="654"/>
      <c r="BF37" s="680"/>
      <c r="BG37" s="620" t="s">
        <v>342</v>
      </c>
      <c r="BH37" s="621"/>
      <c r="BI37" s="621"/>
      <c r="BJ37" s="621"/>
      <c r="BK37" s="621"/>
      <c r="BL37" s="621"/>
      <c r="BM37" s="621"/>
      <c r="BN37" s="621"/>
      <c r="BO37" s="621"/>
      <c r="BP37" s="621"/>
      <c r="BQ37" s="621"/>
      <c r="BR37" s="621"/>
      <c r="BS37" s="621"/>
      <c r="BT37" s="621"/>
      <c r="BU37" s="622"/>
      <c r="BV37" s="623">
        <v>11783</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279611</v>
      </c>
      <c r="CS37" s="654"/>
      <c r="CT37" s="654"/>
      <c r="CU37" s="654"/>
      <c r="CV37" s="654"/>
      <c r="CW37" s="654"/>
      <c r="CX37" s="654"/>
      <c r="CY37" s="655"/>
      <c r="CZ37" s="628">
        <v>3.6</v>
      </c>
      <c r="DA37" s="656"/>
      <c r="DB37" s="656"/>
      <c r="DC37" s="658"/>
      <c r="DD37" s="632">
        <v>262707</v>
      </c>
      <c r="DE37" s="654"/>
      <c r="DF37" s="654"/>
      <c r="DG37" s="654"/>
      <c r="DH37" s="654"/>
      <c r="DI37" s="654"/>
      <c r="DJ37" s="654"/>
      <c r="DK37" s="655"/>
      <c r="DL37" s="632">
        <v>254825</v>
      </c>
      <c r="DM37" s="654"/>
      <c r="DN37" s="654"/>
      <c r="DO37" s="654"/>
      <c r="DP37" s="654"/>
      <c r="DQ37" s="654"/>
      <c r="DR37" s="654"/>
      <c r="DS37" s="654"/>
      <c r="DT37" s="654"/>
      <c r="DU37" s="654"/>
      <c r="DV37" s="655"/>
      <c r="DW37" s="628">
        <v>5.9</v>
      </c>
      <c r="DX37" s="656"/>
      <c r="DY37" s="656"/>
      <c r="DZ37" s="656"/>
      <c r="EA37" s="656"/>
      <c r="EB37" s="656"/>
      <c r="EC37" s="657"/>
    </row>
    <row r="38" spans="2:133" ht="11.25" customHeight="1" x14ac:dyDescent="0.15">
      <c r="B38" s="620" t="s">
        <v>344</v>
      </c>
      <c r="C38" s="621"/>
      <c r="D38" s="621"/>
      <c r="E38" s="621"/>
      <c r="F38" s="621"/>
      <c r="G38" s="621"/>
      <c r="H38" s="621"/>
      <c r="I38" s="621"/>
      <c r="J38" s="621"/>
      <c r="K38" s="621"/>
      <c r="L38" s="621"/>
      <c r="M38" s="621"/>
      <c r="N38" s="621"/>
      <c r="O38" s="621"/>
      <c r="P38" s="621"/>
      <c r="Q38" s="622"/>
      <c r="R38" s="623">
        <v>650176</v>
      </c>
      <c r="S38" s="624"/>
      <c r="T38" s="624"/>
      <c r="U38" s="624"/>
      <c r="V38" s="624"/>
      <c r="W38" s="624"/>
      <c r="X38" s="624"/>
      <c r="Y38" s="625"/>
      <c r="Z38" s="626">
        <v>8.3000000000000007</v>
      </c>
      <c r="AA38" s="626"/>
      <c r="AB38" s="626"/>
      <c r="AC38" s="626"/>
      <c r="AD38" s="627" t="s">
        <v>251</v>
      </c>
      <c r="AE38" s="627"/>
      <c r="AF38" s="627"/>
      <c r="AG38" s="627"/>
      <c r="AH38" s="627"/>
      <c r="AI38" s="627"/>
      <c r="AJ38" s="627"/>
      <c r="AK38" s="627"/>
      <c r="AL38" s="628" t="s">
        <v>183</v>
      </c>
      <c r="AM38" s="629"/>
      <c r="AN38" s="629"/>
      <c r="AO38" s="630"/>
      <c r="AQ38" s="689" t="s">
        <v>345</v>
      </c>
      <c r="AR38" s="690"/>
      <c r="AS38" s="690"/>
      <c r="AT38" s="690"/>
      <c r="AU38" s="690"/>
      <c r="AV38" s="690"/>
      <c r="AW38" s="690"/>
      <c r="AX38" s="690"/>
      <c r="AY38" s="691"/>
      <c r="AZ38" s="623">
        <v>209909</v>
      </c>
      <c r="BA38" s="624"/>
      <c r="BB38" s="624"/>
      <c r="BC38" s="624"/>
      <c r="BD38" s="654"/>
      <c r="BE38" s="654"/>
      <c r="BF38" s="680"/>
      <c r="BG38" s="620" t="s">
        <v>346</v>
      </c>
      <c r="BH38" s="621"/>
      <c r="BI38" s="621"/>
      <c r="BJ38" s="621"/>
      <c r="BK38" s="621"/>
      <c r="BL38" s="621"/>
      <c r="BM38" s="621"/>
      <c r="BN38" s="621"/>
      <c r="BO38" s="621"/>
      <c r="BP38" s="621"/>
      <c r="BQ38" s="621"/>
      <c r="BR38" s="621"/>
      <c r="BS38" s="621"/>
      <c r="BT38" s="621"/>
      <c r="BU38" s="622"/>
      <c r="BV38" s="623">
        <v>1003</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843110</v>
      </c>
      <c r="CS38" s="624"/>
      <c r="CT38" s="624"/>
      <c r="CU38" s="624"/>
      <c r="CV38" s="624"/>
      <c r="CW38" s="624"/>
      <c r="CX38" s="624"/>
      <c r="CY38" s="625"/>
      <c r="CZ38" s="628">
        <v>11</v>
      </c>
      <c r="DA38" s="656"/>
      <c r="DB38" s="656"/>
      <c r="DC38" s="658"/>
      <c r="DD38" s="632">
        <v>766253</v>
      </c>
      <c r="DE38" s="624"/>
      <c r="DF38" s="624"/>
      <c r="DG38" s="624"/>
      <c r="DH38" s="624"/>
      <c r="DI38" s="624"/>
      <c r="DJ38" s="624"/>
      <c r="DK38" s="625"/>
      <c r="DL38" s="632">
        <v>489256</v>
      </c>
      <c r="DM38" s="624"/>
      <c r="DN38" s="624"/>
      <c r="DO38" s="624"/>
      <c r="DP38" s="624"/>
      <c r="DQ38" s="624"/>
      <c r="DR38" s="624"/>
      <c r="DS38" s="624"/>
      <c r="DT38" s="624"/>
      <c r="DU38" s="624"/>
      <c r="DV38" s="625"/>
      <c r="DW38" s="628">
        <v>11.4</v>
      </c>
      <c r="DX38" s="656"/>
      <c r="DY38" s="656"/>
      <c r="DZ38" s="656"/>
      <c r="EA38" s="656"/>
      <c r="EB38" s="656"/>
      <c r="EC38" s="657"/>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183</v>
      </c>
      <c r="AA39" s="626"/>
      <c r="AB39" s="626"/>
      <c r="AC39" s="626"/>
      <c r="AD39" s="627" t="s">
        <v>251</v>
      </c>
      <c r="AE39" s="627"/>
      <c r="AF39" s="627"/>
      <c r="AG39" s="627"/>
      <c r="AH39" s="627"/>
      <c r="AI39" s="627"/>
      <c r="AJ39" s="627"/>
      <c r="AK39" s="627"/>
      <c r="AL39" s="628" t="s">
        <v>183</v>
      </c>
      <c r="AM39" s="629"/>
      <c r="AN39" s="629"/>
      <c r="AO39" s="630"/>
      <c r="AQ39" s="689" t="s">
        <v>349</v>
      </c>
      <c r="AR39" s="690"/>
      <c r="AS39" s="690"/>
      <c r="AT39" s="690"/>
      <c r="AU39" s="690"/>
      <c r="AV39" s="690"/>
      <c r="AW39" s="690"/>
      <c r="AX39" s="690"/>
      <c r="AY39" s="691"/>
      <c r="AZ39" s="623">
        <v>100168</v>
      </c>
      <c r="BA39" s="624"/>
      <c r="BB39" s="624"/>
      <c r="BC39" s="624"/>
      <c r="BD39" s="654"/>
      <c r="BE39" s="654"/>
      <c r="BF39" s="680"/>
      <c r="BG39" s="620" t="s">
        <v>350</v>
      </c>
      <c r="BH39" s="621"/>
      <c r="BI39" s="621"/>
      <c r="BJ39" s="621"/>
      <c r="BK39" s="621"/>
      <c r="BL39" s="621"/>
      <c r="BM39" s="621"/>
      <c r="BN39" s="621"/>
      <c r="BO39" s="621"/>
      <c r="BP39" s="621"/>
      <c r="BQ39" s="621"/>
      <c r="BR39" s="621"/>
      <c r="BS39" s="621"/>
      <c r="BT39" s="621"/>
      <c r="BU39" s="622"/>
      <c r="BV39" s="623">
        <v>1750</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443504</v>
      </c>
      <c r="CS39" s="654"/>
      <c r="CT39" s="654"/>
      <c r="CU39" s="654"/>
      <c r="CV39" s="654"/>
      <c r="CW39" s="654"/>
      <c r="CX39" s="654"/>
      <c r="CY39" s="655"/>
      <c r="CZ39" s="628">
        <v>5.8</v>
      </c>
      <c r="DA39" s="656"/>
      <c r="DB39" s="656"/>
      <c r="DC39" s="658"/>
      <c r="DD39" s="632">
        <v>317703</v>
      </c>
      <c r="DE39" s="654"/>
      <c r="DF39" s="654"/>
      <c r="DG39" s="654"/>
      <c r="DH39" s="654"/>
      <c r="DI39" s="654"/>
      <c r="DJ39" s="654"/>
      <c r="DK39" s="655"/>
      <c r="DL39" s="632" t="s">
        <v>251</v>
      </c>
      <c r="DM39" s="654"/>
      <c r="DN39" s="654"/>
      <c r="DO39" s="654"/>
      <c r="DP39" s="654"/>
      <c r="DQ39" s="654"/>
      <c r="DR39" s="654"/>
      <c r="DS39" s="654"/>
      <c r="DT39" s="654"/>
      <c r="DU39" s="654"/>
      <c r="DV39" s="655"/>
      <c r="DW39" s="628" t="s">
        <v>183</v>
      </c>
      <c r="DX39" s="656"/>
      <c r="DY39" s="656"/>
      <c r="DZ39" s="656"/>
      <c r="EA39" s="656"/>
      <c r="EB39" s="656"/>
      <c r="EC39" s="657"/>
    </row>
    <row r="40" spans="2:133" ht="11.25" customHeight="1" x14ac:dyDescent="0.15">
      <c r="B40" s="620" t="s">
        <v>352</v>
      </c>
      <c r="C40" s="621"/>
      <c r="D40" s="621"/>
      <c r="E40" s="621"/>
      <c r="F40" s="621"/>
      <c r="G40" s="621"/>
      <c r="H40" s="621"/>
      <c r="I40" s="621"/>
      <c r="J40" s="621"/>
      <c r="K40" s="621"/>
      <c r="L40" s="621"/>
      <c r="M40" s="621"/>
      <c r="N40" s="621"/>
      <c r="O40" s="621"/>
      <c r="P40" s="621"/>
      <c r="Q40" s="622"/>
      <c r="R40" s="623">
        <v>42876</v>
      </c>
      <c r="S40" s="624"/>
      <c r="T40" s="624"/>
      <c r="U40" s="624"/>
      <c r="V40" s="624"/>
      <c r="W40" s="624"/>
      <c r="X40" s="624"/>
      <c r="Y40" s="625"/>
      <c r="Z40" s="626">
        <v>0.5</v>
      </c>
      <c r="AA40" s="626"/>
      <c r="AB40" s="626"/>
      <c r="AC40" s="626"/>
      <c r="AD40" s="627" t="s">
        <v>133</v>
      </c>
      <c r="AE40" s="627"/>
      <c r="AF40" s="627"/>
      <c r="AG40" s="627"/>
      <c r="AH40" s="627"/>
      <c r="AI40" s="627"/>
      <c r="AJ40" s="627"/>
      <c r="AK40" s="627"/>
      <c r="AL40" s="628" t="s">
        <v>251</v>
      </c>
      <c r="AM40" s="629"/>
      <c r="AN40" s="629"/>
      <c r="AO40" s="630"/>
      <c r="AQ40" s="689" t="s">
        <v>353</v>
      </c>
      <c r="AR40" s="690"/>
      <c r="AS40" s="690"/>
      <c r="AT40" s="690"/>
      <c r="AU40" s="690"/>
      <c r="AV40" s="690"/>
      <c r="AW40" s="690"/>
      <c r="AX40" s="690"/>
      <c r="AY40" s="691"/>
      <c r="AZ40" s="623">
        <v>59072</v>
      </c>
      <c r="BA40" s="624"/>
      <c r="BB40" s="624"/>
      <c r="BC40" s="624"/>
      <c r="BD40" s="654"/>
      <c r="BE40" s="654"/>
      <c r="BF40" s="680"/>
      <c r="BG40" s="669" t="s">
        <v>354</v>
      </c>
      <c r="BH40" s="670"/>
      <c r="BI40" s="670"/>
      <c r="BJ40" s="670"/>
      <c r="BK40" s="670"/>
      <c r="BL40" s="223"/>
      <c r="BM40" s="621" t="s">
        <v>355</v>
      </c>
      <c r="BN40" s="621"/>
      <c r="BO40" s="621"/>
      <c r="BP40" s="621"/>
      <c r="BQ40" s="621"/>
      <c r="BR40" s="621"/>
      <c r="BS40" s="621"/>
      <c r="BT40" s="621"/>
      <c r="BU40" s="622"/>
      <c r="BV40" s="623">
        <v>150</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202188</v>
      </c>
      <c r="CS40" s="624"/>
      <c r="CT40" s="624"/>
      <c r="CU40" s="624"/>
      <c r="CV40" s="624"/>
      <c r="CW40" s="624"/>
      <c r="CX40" s="624"/>
      <c r="CY40" s="625"/>
      <c r="CZ40" s="628">
        <v>2.6</v>
      </c>
      <c r="DA40" s="656"/>
      <c r="DB40" s="656"/>
      <c r="DC40" s="658"/>
      <c r="DD40" s="632">
        <v>76188</v>
      </c>
      <c r="DE40" s="624"/>
      <c r="DF40" s="624"/>
      <c r="DG40" s="624"/>
      <c r="DH40" s="624"/>
      <c r="DI40" s="624"/>
      <c r="DJ40" s="624"/>
      <c r="DK40" s="625"/>
      <c r="DL40" s="632">
        <v>19105</v>
      </c>
      <c r="DM40" s="624"/>
      <c r="DN40" s="624"/>
      <c r="DO40" s="624"/>
      <c r="DP40" s="624"/>
      <c r="DQ40" s="624"/>
      <c r="DR40" s="624"/>
      <c r="DS40" s="624"/>
      <c r="DT40" s="624"/>
      <c r="DU40" s="624"/>
      <c r="DV40" s="625"/>
      <c r="DW40" s="628">
        <v>0.4</v>
      </c>
      <c r="DX40" s="656"/>
      <c r="DY40" s="656"/>
      <c r="DZ40" s="656"/>
      <c r="EA40" s="656"/>
      <c r="EB40" s="656"/>
      <c r="EC40" s="657"/>
    </row>
    <row r="41" spans="2:133" ht="11.25" customHeight="1" x14ac:dyDescent="0.15">
      <c r="B41" s="644" t="s">
        <v>357</v>
      </c>
      <c r="C41" s="645"/>
      <c r="D41" s="645"/>
      <c r="E41" s="645"/>
      <c r="F41" s="645"/>
      <c r="G41" s="645"/>
      <c r="H41" s="645"/>
      <c r="I41" s="645"/>
      <c r="J41" s="645"/>
      <c r="K41" s="645"/>
      <c r="L41" s="645"/>
      <c r="M41" s="645"/>
      <c r="N41" s="645"/>
      <c r="O41" s="645"/>
      <c r="P41" s="645"/>
      <c r="Q41" s="646"/>
      <c r="R41" s="698">
        <v>7816144</v>
      </c>
      <c r="S41" s="699"/>
      <c r="T41" s="699"/>
      <c r="U41" s="699"/>
      <c r="V41" s="699"/>
      <c r="W41" s="699"/>
      <c r="X41" s="699"/>
      <c r="Y41" s="700"/>
      <c r="Z41" s="701">
        <v>100</v>
      </c>
      <c r="AA41" s="701"/>
      <c r="AB41" s="701"/>
      <c r="AC41" s="701"/>
      <c r="AD41" s="702">
        <v>4264241</v>
      </c>
      <c r="AE41" s="702"/>
      <c r="AF41" s="702"/>
      <c r="AG41" s="702"/>
      <c r="AH41" s="702"/>
      <c r="AI41" s="702"/>
      <c r="AJ41" s="702"/>
      <c r="AK41" s="702"/>
      <c r="AL41" s="703">
        <v>100</v>
      </c>
      <c r="AM41" s="683"/>
      <c r="AN41" s="683"/>
      <c r="AO41" s="704"/>
      <c r="AQ41" s="689" t="s">
        <v>358</v>
      </c>
      <c r="AR41" s="690"/>
      <c r="AS41" s="690"/>
      <c r="AT41" s="690"/>
      <c r="AU41" s="690"/>
      <c r="AV41" s="690"/>
      <c r="AW41" s="690"/>
      <c r="AX41" s="690"/>
      <c r="AY41" s="691"/>
      <c r="AZ41" s="623">
        <v>102461</v>
      </c>
      <c r="BA41" s="624"/>
      <c r="BB41" s="624"/>
      <c r="BC41" s="624"/>
      <c r="BD41" s="654"/>
      <c r="BE41" s="654"/>
      <c r="BF41" s="680"/>
      <c r="BG41" s="669"/>
      <c r="BH41" s="670"/>
      <c r="BI41" s="670"/>
      <c r="BJ41" s="670"/>
      <c r="BK41" s="670"/>
      <c r="BL41" s="223"/>
      <c r="BM41" s="621" t="s">
        <v>359</v>
      </c>
      <c r="BN41" s="621"/>
      <c r="BO41" s="621"/>
      <c r="BP41" s="621"/>
      <c r="BQ41" s="621"/>
      <c r="BR41" s="621"/>
      <c r="BS41" s="621"/>
      <c r="BT41" s="621"/>
      <c r="BU41" s="622"/>
      <c r="BV41" s="623" t="s">
        <v>183</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183</v>
      </c>
      <c r="CS41" s="654"/>
      <c r="CT41" s="654"/>
      <c r="CU41" s="654"/>
      <c r="CV41" s="654"/>
      <c r="CW41" s="654"/>
      <c r="CX41" s="654"/>
      <c r="CY41" s="655"/>
      <c r="CZ41" s="628" t="s">
        <v>183</v>
      </c>
      <c r="DA41" s="656"/>
      <c r="DB41" s="656"/>
      <c r="DC41" s="658"/>
      <c r="DD41" s="632" t="s">
        <v>183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361</v>
      </c>
      <c r="AR42" s="706"/>
      <c r="AS42" s="706"/>
      <c r="AT42" s="706"/>
      <c r="AU42" s="706"/>
      <c r="AV42" s="706"/>
      <c r="AW42" s="706"/>
      <c r="AX42" s="706"/>
      <c r="AY42" s="707"/>
      <c r="AZ42" s="698">
        <v>392775</v>
      </c>
      <c r="BA42" s="699"/>
      <c r="BB42" s="699"/>
      <c r="BC42" s="699"/>
      <c r="BD42" s="682"/>
      <c r="BE42" s="682"/>
      <c r="BF42" s="684"/>
      <c r="BG42" s="671"/>
      <c r="BH42" s="672"/>
      <c r="BI42" s="672"/>
      <c r="BJ42" s="672"/>
      <c r="BK42" s="672"/>
      <c r="BL42" s="224"/>
      <c r="BM42" s="645" t="s">
        <v>362</v>
      </c>
      <c r="BN42" s="645"/>
      <c r="BO42" s="645"/>
      <c r="BP42" s="645"/>
      <c r="BQ42" s="645"/>
      <c r="BR42" s="645"/>
      <c r="BS42" s="645"/>
      <c r="BT42" s="645"/>
      <c r="BU42" s="646"/>
      <c r="BV42" s="698">
        <v>334</v>
      </c>
      <c r="BW42" s="699"/>
      <c r="BX42" s="699"/>
      <c r="BY42" s="699"/>
      <c r="BZ42" s="699"/>
      <c r="CA42" s="699"/>
      <c r="CB42" s="708"/>
      <c r="CD42" s="620" t="s">
        <v>363</v>
      </c>
      <c r="CE42" s="621"/>
      <c r="CF42" s="621"/>
      <c r="CG42" s="621"/>
      <c r="CH42" s="621"/>
      <c r="CI42" s="621"/>
      <c r="CJ42" s="621"/>
      <c r="CK42" s="621"/>
      <c r="CL42" s="621"/>
      <c r="CM42" s="621"/>
      <c r="CN42" s="621"/>
      <c r="CO42" s="621"/>
      <c r="CP42" s="621"/>
      <c r="CQ42" s="622"/>
      <c r="CR42" s="623">
        <v>1135517</v>
      </c>
      <c r="CS42" s="654"/>
      <c r="CT42" s="654"/>
      <c r="CU42" s="654"/>
      <c r="CV42" s="654"/>
      <c r="CW42" s="654"/>
      <c r="CX42" s="654"/>
      <c r="CY42" s="655"/>
      <c r="CZ42" s="628">
        <v>14.8</v>
      </c>
      <c r="DA42" s="656"/>
      <c r="DB42" s="656"/>
      <c r="DC42" s="658"/>
      <c r="DD42" s="632">
        <v>210652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364</v>
      </c>
      <c r="CD43" s="620" t="s">
        <v>365</v>
      </c>
      <c r="CE43" s="621"/>
      <c r="CF43" s="621"/>
      <c r="CG43" s="621"/>
      <c r="CH43" s="621"/>
      <c r="CI43" s="621"/>
      <c r="CJ43" s="621"/>
      <c r="CK43" s="621"/>
      <c r="CL43" s="621"/>
      <c r="CM43" s="621"/>
      <c r="CN43" s="621"/>
      <c r="CO43" s="621"/>
      <c r="CP43" s="621"/>
      <c r="CQ43" s="622"/>
      <c r="CR43" s="623">
        <v>857</v>
      </c>
      <c r="CS43" s="654"/>
      <c r="CT43" s="654"/>
      <c r="CU43" s="654"/>
      <c r="CV43" s="654"/>
      <c r="CW43" s="654"/>
      <c r="CX43" s="654"/>
      <c r="CY43" s="655"/>
      <c r="CZ43" s="628">
        <v>0</v>
      </c>
      <c r="DA43" s="656"/>
      <c r="DB43" s="656"/>
      <c r="DC43" s="658"/>
      <c r="DD43" s="632">
        <v>186</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367</v>
      </c>
      <c r="CG44" s="621"/>
      <c r="CH44" s="621"/>
      <c r="CI44" s="621"/>
      <c r="CJ44" s="621"/>
      <c r="CK44" s="621"/>
      <c r="CL44" s="621"/>
      <c r="CM44" s="621"/>
      <c r="CN44" s="621"/>
      <c r="CO44" s="621"/>
      <c r="CP44" s="621"/>
      <c r="CQ44" s="622"/>
      <c r="CR44" s="623">
        <v>1120777</v>
      </c>
      <c r="CS44" s="624"/>
      <c r="CT44" s="624"/>
      <c r="CU44" s="624"/>
      <c r="CV44" s="624"/>
      <c r="CW44" s="624"/>
      <c r="CX44" s="624"/>
      <c r="CY44" s="625"/>
      <c r="CZ44" s="628">
        <v>14.6</v>
      </c>
      <c r="DA44" s="629"/>
      <c r="DB44" s="629"/>
      <c r="DC44" s="635"/>
      <c r="DD44" s="632">
        <v>210604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369</v>
      </c>
      <c r="CG45" s="621"/>
      <c r="CH45" s="621"/>
      <c r="CI45" s="621"/>
      <c r="CJ45" s="621"/>
      <c r="CK45" s="621"/>
      <c r="CL45" s="621"/>
      <c r="CM45" s="621"/>
      <c r="CN45" s="621"/>
      <c r="CO45" s="621"/>
      <c r="CP45" s="621"/>
      <c r="CQ45" s="622"/>
      <c r="CR45" s="623">
        <v>420983</v>
      </c>
      <c r="CS45" s="654"/>
      <c r="CT45" s="654"/>
      <c r="CU45" s="654"/>
      <c r="CV45" s="654"/>
      <c r="CW45" s="654"/>
      <c r="CX45" s="654"/>
      <c r="CY45" s="655"/>
      <c r="CZ45" s="628">
        <v>5.5</v>
      </c>
      <c r="DA45" s="656"/>
      <c r="DB45" s="656"/>
      <c r="DC45" s="658"/>
      <c r="DD45" s="632">
        <v>24059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370</v>
      </c>
      <c r="CG46" s="621"/>
      <c r="CH46" s="621"/>
      <c r="CI46" s="621"/>
      <c r="CJ46" s="621"/>
      <c r="CK46" s="621"/>
      <c r="CL46" s="621"/>
      <c r="CM46" s="621"/>
      <c r="CN46" s="621"/>
      <c r="CO46" s="621"/>
      <c r="CP46" s="621"/>
      <c r="CQ46" s="622"/>
      <c r="CR46" s="623">
        <v>315283</v>
      </c>
      <c r="CS46" s="624"/>
      <c r="CT46" s="624"/>
      <c r="CU46" s="624"/>
      <c r="CV46" s="624"/>
      <c r="CW46" s="624"/>
      <c r="CX46" s="624"/>
      <c r="CY46" s="625"/>
      <c r="CZ46" s="628">
        <v>4.0999999999999996</v>
      </c>
      <c r="DA46" s="629"/>
      <c r="DB46" s="629"/>
      <c r="DC46" s="635"/>
      <c r="DD46" s="632">
        <v>176954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371</v>
      </c>
      <c r="CG47" s="621"/>
      <c r="CH47" s="621"/>
      <c r="CI47" s="621"/>
      <c r="CJ47" s="621"/>
      <c r="CK47" s="621"/>
      <c r="CL47" s="621"/>
      <c r="CM47" s="621"/>
      <c r="CN47" s="621"/>
      <c r="CO47" s="621"/>
      <c r="CP47" s="621"/>
      <c r="CQ47" s="622"/>
      <c r="CR47" s="623">
        <v>14740</v>
      </c>
      <c r="CS47" s="654"/>
      <c r="CT47" s="654"/>
      <c r="CU47" s="654"/>
      <c r="CV47" s="654"/>
      <c r="CW47" s="654"/>
      <c r="CX47" s="654"/>
      <c r="CY47" s="655"/>
      <c r="CZ47" s="628">
        <v>0.2</v>
      </c>
      <c r="DA47" s="656"/>
      <c r="DB47" s="656"/>
      <c r="DC47" s="658"/>
      <c r="DD47" s="632">
        <v>48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372</v>
      </c>
      <c r="CG48" s="621"/>
      <c r="CH48" s="621"/>
      <c r="CI48" s="621"/>
      <c r="CJ48" s="621"/>
      <c r="CK48" s="621"/>
      <c r="CL48" s="621"/>
      <c r="CM48" s="621"/>
      <c r="CN48" s="621"/>
      <c r="CO48" s="621"/>
      <c r="CP48" s="621"/>
      <c r="CQ48" s="622"/>
      <c r="CR48" s="623" t="s">
        <v>133</v>
      </c>
      <c r="CS48" s="624"/>
      <c r="CT48" s="624"/>
      <c r="CU48" s="624"/>
      <c r="CV48" s="624"/>
      <c r="CW48" s="624"/>
      <c r="CX48" s="624"/>
      <c r="CY48" s="625"/>
      <c r="CZ48" s="628" t="s">
        <v>133</v>
      </c>
      <c r="DA48" s="629"/>
      <c r="DB48" s="629"/>
      <c r="DC48" s="635"/>
      <c r="DD48" s="632" t="s">
        <v>133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373</v>
      </c>
      <c r="CE49" s="645"/>
      <c r="CF49" s="645"/>
      <c r="CG49" s="645"/>
      <c r="CH49" s="645"/>
      <c r="CI49" s="645"/>
      <c r="CJ49" s="645"/>
      <c r="CK49" s="645"/>
      <c r="CL49" s="645"/>
      <c r="CM49" s="645"/>
      <c r="CN49" s="645"/>
      <c r="CO49" s="645"/>
      <c r="CP49" s="645"/>
      <c r="CQ49" s="646"/>
      <c r="CR49" s="698">
        <v>7673748</v>
      </c>
      <c r="CS49" s="682"/>
      <c r="CT49" s="682"/>
      <c r="CU49" s="682"/>
      <c r="CV49" s="682"/>
      <c r="CW49" s="682"/>
      <c r="CX49" s="682"/>
      <c r="CY49" s="711"/>
      <c r="CZ49" s="703">
        <v>100</v>
      </c>
      <c r="DA49" s="712"/>
      <c r="DB49" s="712"/>
      <c r="DC49" s="713"/>
      <c r="DD49" s="714">
        <v>5269290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m/IwWRg86aNcophrNUTh8cpVjnw2Oi1i5gnNJNpk16DS7YaJVbOA4U1GXrnQOxXaXXMoBtXtUY5STV1DnskwQ==" saltValue="08RHaZE3KFBjJYD7+OFOq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375</v>
      </c>
      <c r="DK2" s="737"/>
      <c r="DL2" s="737"/>
      <c r="DM2" s="737"/>
      <c r="DN2" s="737"/>
      <c r="DO2" s="738"/>
      <c r="DP2" s="228"/>
      <c r="DQ2" s="736" t="s">
        <v>376</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378</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379</v>
      </c>
      <c r="B5" s="730"/>
      <c r="C5" s="730"/>
      <c r="D5" s="730"/>
      <c r="E5" s="730"/>
      <c r="F5" s="730"/>
      <c r="G5" s="730"/>
      <c r="H5" s="730"/>
      <c r="I5" s="730"/>
      <c r="J5" s="730"/>
      <c r="K5" s="730"/>
      <c r="L5" s="730"/>
      <c r="M5" s="730"/>
      <c r="N5" s="730"/>
      <c r="O5" s="730"/>
      <c r="P5" s="731"/>
      <c r="Q5" s="725" t="s">
        <v>380</v>
      </c>
      <c r="R5" s="721"/>
      <c r="S5" s="721"/>
      <c r="T5" s="721"/>
      <c r="U5" s="722"/>
      <c r="V5" s="725" t="s">
        <v>381</v>
      </c>
      <c r="W5" s="721"/>
      <c r="X5" s="721"/>
      <c r="Y5" s="721"/>
      <c r="Z5" s="722"/>
      <c r="AA5" s="725" t="s">
        <v>382</v>
      </c>
      <c r="AB5" s="721"/>
      <c r="AC5" s="721"/>
      <c r="AD5" s="721"/>
      <c r="AE5" s="721"/>
      <c r="AF5" s="741" t="s">
        <v>383</v>
      </c>
      <c r="AG5" s="721"/>
      <c r="AH5" s="721"/>
      <c r="AI5" s="721"/>
      <c r="AJ5" s="727"/>
      <c r="AK5" s="721" t="s">
        <v>384</v>
      </c>
      <c r="AL5" s="721"/>
      <c r="AM5" s="721"/>
      <c r="AN5" s="721"/>
      <c r="AO5" s="722"/>
      <c r="AP5" s="725" t="s">
        <v>385</v>
      </c>
      <c r="AQ5" s="721"/>
      <c r="AR5" s="721"/>
      <c r="AS5" s="721"/>
      <c r="AT5" s="722"/>
      <c r="AU5" s="725" t="s">
        <v>386</v>
      </c>
      <c r="AV5" s="721"/>
      <c r="AW5" s="721"/>
      <c r="AX5" s="721"/>
      <c r="AY5" s="727"/>
      <c r="AZ5" s="232"/>
      <c r="BA5" s="232"/>
      <c r="BB5" s="232"/>
      <c r="BC5" s="232"/>
      <c r="BD5" s="232"/>
      <c r="BE5" s="233"/>
      <c r="BF5" s="233"/>
      <c r="BG5" s="233"/>
      <c r="BH5" s="233"/>
      <c r="BI5" s="233"/>
      <c r="BJ5" s="233"/>
      <c r="BK5" s="233"/>
      <c r="BL5" s="233"/>
      <c r="BM5" s="233"/>
      <c r="BN5" s="233"/>
      <c r="BO5" s="233"/>
      <c r="BP5" s="233"/>
      <c r="BQ5" s="729" t="s">
        <v>387</v>
      </c>
      <c r="BR5" s="730"/>
      <c r="BS5" s="730"/>
      <c r="BT5" s="730"/>
      <c r="BU5" s="730"/>
      <c r="BV5" s="730"/>
      <c r="BW5" s="730"/>
      <c r="BX5" s="730"/>
      <c r="BY5" s="730"/>
      <c r="BZ5" s="730"/>
      <c r="CA5" s="730"/>
      <c r="CB5" s="730"/>
      <c r="CC5" s="730"/>
      <c r="CD5" s="730"/>
      <c r="CE5" s="730"/>
      <c r="CF5" s="730"/>
      <c r="CG5" s="731"/>
      <c r="CH5" s="725" t="s">
        <v>388</v>
      </c>
      <c r="CI5" s="721"/>
      <c r="CJ5" s="721"/>
      <c r="CK5" s="721"/>
      <c r="CL5" s="722"/>
      <c r="CM5" s="725" t="s">
        <v>389</v>
      </c>
      <c r="CN5" s="721"/>
      <c r="CO5" s="721"/>
      <c r="CP5" s="721"/>
      <c r="CQ5" s="722"/>
      <c r="CR5" s="725" t="s">
        <v>390</v>
      </c>
      <c r="CS5" s="721"/>
      <c r="CT5" s="721"/>
      <c r="CU5" s="721"/>
      <c r="CV5" s="722"/>
      <c r="CW5" s="725" t="s">
        <v>391</v>
      </c>
      <c r="CX5" s="721"/>
      <c r="CY5" s="721"/>
      <c r="CZ5" s="721"/>
      <c r="DA5" s="722"/>
      <c r="DB5" s="725" t="s">
        <v>392</v>
      </c>
      <c r="DC5" s="721"/>
      <c r="DD5" s="721"/>
      <c r="DE5" s="721"/>
      <c r="DF5" s="722"/>
      <c r="DG5" s="774" t="s">
        <v>393</v>
      </c>
      <c r="DH5" s="775"/>
      <c r="DI5" s="775"/>
      <c r="DJ5" s="775"/>
      <c r="DK5" s="776"/>
      <c r="DL5" s="774" t="s">
        <v>394</v>
      </c>
      <c r="DM5" s="775"/>
      <c r="DN5" s="775"/>
      <c r="DO5" s="775"/>
      <c r="DP5" s="776"/>
      <c r="DQ5" s="725" t="s">
        <v>395</v>
      </c>
      <c r="DR5" s="721"/>
      <c r="DS5" s="721"/>
      <c r="DT5" s="721"/>
      <c r="DU5" s="722"/>
      <c r="DV5" s="725" t="s">
        <v>386</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396</v>
      </c>
      <c r="C7" s="761"/>
      <c r="D7" s="761"/>
      <c r="E7" s="761"/>
      <c r="F7" s="761"/>
      <c r="G7" s="761"/>
      <c r="H7" s="761"/>
      <c r="I7" s="761"/>
      <c r="J7" s="761"/>
      <c r="K7" s="761"/>
      <c r="L7" s="761"/>
      <c r="M7" s="761"/>
      <c r="N7" s="761"/>
      <c r="O7" s="761"/>
      <c r="P7" s="762"/>
      <c r="Q7" s="763">
        <v>7833</v>
      </c>
      <c r="R7" s="764"/>
      <c r="S7" s="764"/>
      <c r="T7" s="764"/>
      <c r="U7" s="764"/>
      <c r="V7" s="764">
        <v>7690</v>
      </c>
      <c r="W7" s="764"/>
      <c r="X7" s="764"/>
      <c r="Y7" s="764"/>
      <c r="Z7" s="764"/>
      <c r="AA7" s="764">
        <v>142</v>
      </c>
      <c r="AB7" s="764"/>
      <c r="AC7" s="764"/>
      <c r="AD7" s="764"/>
      <c r="AE7" s="765"/>
      <c r="AF7" s="766">
        <v>128</v>
      </c>
      <c r="AG7" s="767"/>
      <c r="AH7" s="767"/>
      <c r="AI7" s="767"/>
      <c r="AJ7" s="768"/>
      <c r="AK7" s="769">
        <v>544</v>
      </c>
      <c r="AL7" s="770"/>
      <c r="AM7" s="770"/>
      <c r="AN7" s="770"/>
      <c r="AO7" s="770"/>
      <c r="AP7" s="770">
        <v>7054</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73"/>
      <c r="CH7" s="743">
        <v>-2</v>
      </c>
      <c r="CI7" s="744"/>
      <c r="CJ7" s="744"/>
      <c r="CK7" s="744"/>
      <c r="CL7" s="745"/>
      <c r="CM7" s="743">
        <v>5</v>
      </c>
      <c r="CN7" s="744"/>
      <c r="CO7" s="744"/>
      <c r="CP7" s="744"/>
      <c r="CQ7" s="745"/>
      <c r="CR7" s="743">
        <v>3</v>
      </c>
      <c r="CS7" s="744"/>
      <c r="CT7" s="744"/>
      <c r="CU7" s="744"/>
      <c r="CV7" s="745"/>
      <c r="CW7" s="743" t="s">
        <v>584</v>
      </c>
      <c r="CX7" s="744"/>
      <c r="CY7" s="744"/>
      <c r="CZ7" s="744"/>
      <c r="DA7" s="745"/>
      <c r="DB7" s="743" t="s">
        <v>584</v>
      </c>
      <c r="DC7" s="744"/>
      <c r="DD7" s="744"/>
      <c r="DE7" s="744"/>
      <c r="DF7" s="745"/>
      <c r="DG7" s="743" t="s">
        <v>584</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585</v>
      </c>
      <c r="BT8" s="783"/>
      <c r="BU8" s="783"/>
      <c r="BV8" s="783"/>
      <c r="BW8" s="783"/>
      <c r="BX8" s="783"/>
      <c r="BY8" s="783"/>
      <c r="BZ8" s="783"/>
      <c r="CA8" s="783"/>
      <c r="CB8" s="783"/>
      <c r="CC8" s="783"/>
      <c r="CD8" s="783"/>
      <c r="CE8" s="783"/>
      <c r="CF8" s="783"/>
      <c r="CG8" s="784"/>
      <c r="CH8" s="785">
        <v>0</v>
      </c>
      <c r="CI8" s="786"/>
      <c r="CJ8" s="786"/>
      <c r="CK8" s="786"/>
      <c r="CL8" s="787"/>
      <c r="CM8" s="785">
        <v>16</v>
      </c>
      <c r="CN8" s="786"/>
      <c r="CO8" s="786"/>
      <c r="CP8" s="786"/>
      <c r="CQ8" s="787"/>
      <c r="CR8" s="785">
        <v>5</v>
      </c>
      <c r="CS8" s="786"/>
      <c r="CT8" s="786"/>
      <c r="CU8" s="786"/>
      <c r="CV8" s="787"/>
      <c r="CW8" s="785" t="s">
        <v>584</v>
      </c>
      <c r="CX8" s="786"/>
      <c r="CY8" s="786"/>
      <c r="CZ8" s="786"/>
      <c r="DA8" s="787"/>
      <c r="DB8" s="785" t="s">
        <v>584</v>
      </c>
      <c r="DC8" s="786"/>
      <c r="DD8" s="786"/>
      <c r="DE8" s="786"/>
      <c r="DF8" s="787"/>
      <c r="DG8" s="785" t="s">
        <v>584</v>
      </c>
      <c r="DH8" s="786"/>
      <c r="DI8" s="786"/>
      <c r="DJ8" s="786"/>
      <c r="DK8" s="787"/>
      <c r="DL8" s="785" t="s">
        <v>584</v>
      </c>
      <c r="DM8" s="786"/>
      <c r="DN8" s="786"/>
      <c r="DO8" s="786"/>
      <c r="DP8" s="787"/>
      <c r="DQ8" s="785" t="s">
        <v>584</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7833</v>
      </c>
      <c r="R23" s="793"/>
      <c r="S23" s="793"/>
      <c r="T23" s="793"/>
      <c r="U23" s="793"/>
      <c r="V23" s="793">
        <v>7690</v>
      </c>
      <c r="W23" s="793"/>
      <c r="X23" s="793"/>
      <c r="Y23" s="793"/>
      <c r="Z23" s="793"/>
      <c r="AA23" s="793">
        <v>142</v>
      </c>
      <c r="AB23" s="793"/>
      <c r="AC23" s="793"/>
      <c r="AD23" s="793"/>
      <c r="AE23" s="794"/>
      <c r="AF23" s="795">
        <v>128</v>
      </c>
      <c r="AG23" s="793"/>
      <c r="AH23" s="793"/>
      <c r="AI23" s="793"/>
      <c r="AJ23" s="796"/>
      <c r="AK23" s="797"/>
      <c r="AL23" s="798"/>
      <c r="AM23" s="798"/>
      <c r="AN23" s="798"/>
      <c r="AO23" s="798"/>
      <c r="AP23" s="793">
        <v>7054</v>
      </c>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379</v>
      </c>
      <c r="B26" s="730"/>
      <c r="C26" s="730"/>
      <c r="D26" s="730"/>
      <c r="E26" s="730"/>
      <c r="F26" s="730"/>
      <c r="G26" s="730"/>
      <c r="H26" s="730"/>
      <c r="I26" s="730"/>
      <c r="J26" s="730"/>
      <c r="K26" s="730"/>
      <c r="L26" s="730"/>
      <c r="M26" s="730"/>
      <c r="N26" s="730"/>
      <c r="O26" s="730"/>
      <c r="P26" s="731"/>
      <c r="Q26" s="725" t="s">
        <v>402</v>
      </c>
      <c r="R26" s="721"/>
      <c r="S26" s="721"/>
      <c r="T26" s="721"/>
      <c r="U26" s="722"/>
      <c r="V26" s="725" t="s">
        <v>403</v>
      </c>
      <c r="W26" s="721"/>
      <c r="X26" s="721"/>
      <c r="Y26" s="721"/>
      <c r="Z26" s="722"/>
      <c r="AA26" s="725" t="s">
        <v>404</v>
      </c>
      <c r="AB26" s="721"/>
      <c r="AC26" s="721"/>
      <c r="AD26" s="721"/>
      <c r="AE26" s="721"/>
      <c r="AF26" s="814" t="s">
        <v>405</v>
      </c>
      <c r="AG26" s="815"/>
      <c r="AH26" s="815"/>
      <c r="AI26" s="815"/>
      <c r="AJ26" s="816"/>
      <c r="AK26" s="721" t="s">
        <v>406</v>
      </c>
      <c r="AL26" s="721"/>
      <c r="AM26" s="721"/>
      <c r="AN26" s="721"/>
      <c r="AO26" s="722"/>
      <c r="AP26" s="725" t="s">
        <v>407</v>
      </c>
      <c r="AQ26" s="721"/>
      <c r="AR26" s="721"/>
      <c r="AS26" s="721"/>
      <c r="AT26" s="722"/>
      <c r="AU26" s="725" t="s">
        <v>408</v>
      </c>
      <c r="AV26" s="721"/>
      <c r="AW26" s="721"/>
      <c r="AX26" s="721"/>
      <c r="AY26" s="722"/>
      <c r="AZ26" s="725" t="s">
        <v>409</v>
      </c>
      <c r="BA26" s="721"/>
      <c r="BB26" s="721"/>
      <c r="BC26" s="721"/>
      <c r="BD26" s="722"/>
      <c r="BE26" s="725" t="s">
        <v>386</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410</v>
      </c>
      <c r="C28" s="761"/>
      <c r="D28" s="761"/>
      <c r="E28" s="761"/>
      <c r="F28" s="761"/>
      <c r="G28" s="761"/>
      <c r="H28" s="761"/>
      <c r="I28" s="761"/>
      <c r="J28" s="761"/>
      <c r="K28" s="761"/>
      <c r="L28" s="761"/>
      <c r="M28" s="761"/>
      <c r="N28" s="761"/>
      <c r="O28" s="761"/>
      <c r="P28" s="762"/>
      <c r="Q28" s="822">
        <v>1024</v>
      </c>
      <c r="R28" s="823"/>
      <c r="S28" s="823"/>
      <c r="T28" s="823"/>
      <c r="U28" s="823"/>
      <c r="V28" s="823">
        <v>1008</v>
      </c>
      <c r="W28" s="823"/>
      <c r="X28" s="823"/>
      <c r="Y28" s="823"/>
      <c r="Z28" s="823"/>
      <c r="AA28" s="823">
        <v>16</v>
      </c>
      <c r="AB28" s="823"/>
      <c r="AC28" s="823"/>
      <c r="AD28" s="823"/>
      <c r="AE28" s="824"/>
      <c r="AF28" s="825">
        <v>16</v>
      </c>
      <c r="AG28" s="823"/>
      <c r="AH28" s="823"/>
      <c r="AI28" s="823"/>
      <c r="AJ28" s="826"/>
      <c r="AK28" s="827">
        <v>121</v>
      </c>
      <c r="AL28" s="828"/>
      <c r="AM28" s="828"/>
      <c r="AN28" s="828"/>
      <c r="AO28" s="828"/>
      <c r="AP28" s="828" t="s">
        <v>515</v>
      </c>
      <c r="AQ28" s="828"/>
      <c r="AR28" s="828"/>
      <c r="AS28" s="828"/>
      <c r="AT28" s="828"/>
      <c r="AU28" s="828" t="s">
        <v>515</v>
      </c>
      <c r="AV28" s="828"/>
      <c r="AW28" s="828"/>
      <c r="AX28" s="828"/>
      <c r="AY28" s="828"/>
      <c r="AZ28" s="829" t="s">
        <v>515</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411</v>
      </c>
      <c r="C29" s="750"/>
      <c r="D29" s="750"/>
      <c r="E29" s="750"/>
      <c r="F29" s="750"/>
      <c r="G29" s="750"/>
      <c r="H29" s="750"/>
      <c r="I29" s="750"/>
      <c r="J29" s="750"/>
      <c r="K29" s="750"/>
      <c r="L29" s="750"/>
      <c r="M29" s="750"/>
      <c r="N29" s="750"/>
      <c r="O29" s="750"/>
      <c r="P29" s="751"/>
      <c r="Q29" s="752">
        <v>148</v>
      </c>
      <c r="R29" s="753"/>
      <c r="S29" s="753"/>
      <c r="T29" s="753"/>
      <c r="U29" s="753"/>
      <c r="V29" s="753">
        <v>147</v>
      </c>
      <c r="W29" s="753"/>
      <c r="X29" s="753"/>
      <c r="Y29" s="753"/>
      <c r="Z29" s="753"/>
      <c r="AA29" s="753">
        <v>1</v>
      </c>
      <c r="AB29" s="753"/>
      <c r="AC29" s="753"/>
      <c r="AD29" s="753"/>
      <c r="AE29" s="754"/>
      <c r="AF29" s="755">
        <v>1</v>
      </c>
      <c r="AG29" s="756"/>
      <c r="AH29" s="756"/>
      <c r="AI29" s="756"/>
      <c r="AJ29" s="757"/>
      <c r="AK29" s="834">
        <v>39</v>
      </c>
      <c r="AL29" s="830"/>
      <c r="AM29" s="830"/>
      <c r="AN29" s="830"/>
      <c r="AO29" s="830"/>
      <c r="AP29" s="830" t="s">
        <v>515</v>
      </c>
      <c r="AQ29" s="830"/>
      <c r="AR29" s="830"/>
      <c r="AS29" s="830"/>
      <c r="AT29" s="830"/>
      <c r="AU29" s="830" t="s">
        <v>515</v>
      </c>
      <c r="AV29" s="830"/>
      <c r="AW29" s="830"/>
      <c r="AX29" s="830"/>
      <c r="AY29" s="830"/>
      <c r="AZ29" s="831" t="s">
        <v>515</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412</v>
      </c>
      <c r="C30" s="750"/>
      <c r="D30" s="750"/>
      <c r="E30" s="750"/>
      <c r="F30" s="750"/>
      <c r="G30" s="750"/>
      <c r="H30" s="750"/>
      <c r="I30" s="750"/>
      <c r="J30" s="750"/>
      <c r="K30" s="750"/>
      <c r="L30" s="750"/>
      <c r="M30" s="750"/>
      <c r="N30" s="750"/>
      <c r="O30" s="750"/>
      <c r="P30" s="751"/>
      <c r="Q30" s="752">
        <v>1076</v>
      </c>
      <c r="R30" s="753"/>
      <c r="S30" s="753"/>
      <c r="T30" s="753"/>
      <c r="U30" s="753"/>
      <c r="V30" s="753">
        <v>966</v>
      </c>
      <c r="W30" s="753"/>
      <c r="X30" s="753"/>
      <c r="Y30" s="753"/>
      <c r="Z30" s="753"/>
      <c r="AA30" s="753">
        <v>110</v>
      </c>
      <c r="AB30" s="753"/>
      <c r="AC30" s="753"/>
      <c r="AD30" s="753"/>
      <c r="AE30" s="754"/>
      <c r="AF30" s="755">
        <v>110</v>
      </c>
      <c r="AG30" s="756"/>
      <c r="AH30" s="756"/>
      <c r="AI30" s="756"/>
      <c r="AJ30" s="757"/>
      <c r="AK30" s="834">
        <v>212</v>
      </c>
      <c r="AL30" s="830"/>
      <c r="AM30" s="830"/>
      <c r="AN30" s="830"/>
      <c r="AO30" s="830"/>
      <c r="AP30" s="830" t="s">
        <v>515</v>
      </c>
      <c r="AQ30" s="830"/>
      <c r="AR30" s="830"/>
      <c r="AS30" s="830"/>
      <c r="AT30" s="830"/>
      <c r="AU30" s="830" t="s">
        <v>515</v>
      </c>
      <c r="AV30" s="830"/>
      <c r="AW30" s="830"/>
      <c r="AX30" s="830"/>
      <c r="AY30" s="830"/>
      <c r="AZ30" s="831" t="s">
        <v>515</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413</v>
      </c>
      <c r="C31" s="750"/>
      <c r="D31" s="750"/>
      <c r="E31" s="750"/>
      <c r="F31" s="750"/>
      <c r="G31" s="750"/>
      <c r="H31" s="750"/>
      <c r="I31" s="750"/>
      <c r="J31" s="750"/>
      <c r="K31" s="750"/>
      <c r="L31" s="750"/>
      <c r="M31" s="750"/>
      <c r="N31" s="750"/>
      <c r="O31" s="750"/>
      <c r="P31" s="751"/>
      <c r="Q31" s="752">
        <v>348</v>
      </c>
      <c r="R31" s="753"/>
      <c r="S31" s="753"/>
      <c r="T31" s="753"/>
      <c r="U31" s="753"/>
      <c r="V31" s="753">
        <v>352</v>
      </c>
      <c r="W31" s="753"/>
      <c r="X31" s="753"/>
      <c r="Y31" s="753"/>
      <c r="Z31" s="753"/>
      <c r="AA31" s="753">
        <v>-4</v>
      </c>
      <c r="AB31" s="753"/>
      <c r="AC31" s="753"/>
      <c r="AD31" s="753"/>
      <c r="AE31" s="754"/>
      <c r="AF31" s="755">
        <v>-4</v>
      </c>
      <c r="AG31" s="756"/>
      <c r="AH31" s="756"/>
      <c r="AI31" s="756"/>
      <c r="AJ31" s="757"/>
      <c r="AK31" s="834">
        <v>115</v>
      </c>
      <c r="AL31" s="830"/>
      <c r="AM31" s="830"/>
      <c r="AN31" s="830"/>
      <c r="AO31" s="830"/>
      <c r="AP31" s="830" t="s">
        <v>515</v>
      </c>
      <c r="AQ31" s="830"/>
      <c r="AR31" s="830"/>
      <c r="AS31" s="830"/>
      <c r="AT31" s="830"/>
      <c r="AU31" s="830" t="s">
        <v>515</v>
      </c>
      <c r="AV31" s="830"/>
      <c r="AW31" s="830"/>
      <c r="AX31" s="830"/>
      <c r="AY31" s="830"/>
      <c r="AZ31" s="831" t="s">
        <v>515</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v>132</v>
      </c>
      <c r="R32" s="753"/>
      <c r="S32" s="753"/>
      <c r="T32" s="753"/>
      <c r="U32" s="753"/>
      <c r="V32" s="753">
        <v>140</v>
      </c>
      <c r="W32" s="753"/>
      <c r="X32" s="753"/>
      <c r="Y32" s="753"/>
      <c r="Z32" s="753"/>
      <c r="AA32" s="753">
        <v>-8</v>
      </c>
      <c r="AB32" s="753"/>
      <c r="AC32" s="753"/>
      <c r="AD32" s="753"/>
      <c r="AE32" s="754"/>
      <c r="AF32" s="755">
        <v>142</v>
      </c>
      <c r="AG32" s="756"/>
      <c r="AH32" s="756"/>
      <c r="AI32" s="756"/>
      <c r="AJ32" s="757"/>
      <c r="AK32" s="834">
        <v>21</v>
      </c>
      <c r="AL32" s="830"/>
      <c r="AM32" s="830"/>
      <c r="AN32" s="830"/>
      <c r="AO32" s="830"/>
      <c r="AP32" s="830">
        <v>840</v>
      </c>
      <c r="AQ32" s="830"/>
      <c r="AR32" s="830"/>
      <c r="AS32" s="830"/>
      <c r="AT32" s="830"/>
      <c r="AU32" s="830">
        <v>55</v>
      </c>
      <c r="AV32" s="830"/>
      <c r="AW32" s="830"/>
      <c r="AX32" s="830"/>
      <c r="AY32" s="830"/>
      <c r="AZ32" s="831" t="s">
        <v>515</v>
      </c>
      <c r="BA32" s="831"/>
      <c r="BB32" s="831"/>
      <c r="BC32" s="831"/>
      <c r="BD32" s="831"/>
      <c r="BE32" s="832" t="s">
        <v>415</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416</v>
      </c>
      <c r="C33" s="750"/>
      <c r="D33" s="750"/>
      <c r="E33" s="750"/>
      <c r="F33" s="750"/>
      <c r="G33" s="750"/>
      <c r="H33" s="750"/>
      <c r="I33" s="750"/>
      <c r="J33" s="750"/>
      <c r="K33" s="750"/>
      <c r="L33" s="750"/>
      <c r="M33" s="750"/>
      <c r="N33" s="750"/>
      <c r="O33" s="750"/>
      <c r="P33" s="751"/>
      <c r="Q33" s="752">
        <v>1151</v>
      </c>
      <c r="R33" s="753"/>
      <c r="S33" s="753"/>
      <c r="T33" s="753"/>
      <c r="U33" s="753"/>
      <c r="V33" s="753">
        <v>1171</v>
      </c>
      <c r="W33" s="753"/>
      <c r="X33" s="753"/>
      <c r="Y33" s="753"/>
      <c r="Z33" s="753"/>
      <c r="AA33" s="753">
        <v>-20</v>
      </c>
      <c r="AB33" s="753"/>
      <c r="AC33" s="753"/>
      <c r="AD33" s="753"/>
      <c r="AE33" s="754"/>
      <c r="AF33" s="755">
        <v>48</v>
      </c>
      <c r="AG33" s="756"/>
      <c r="AH33" s="756"/>
      <c r="AI33" s="756"/>
      <c r="AJ33" s="757"/>
      <c r="AK33" s="834">
        <v>564</v>
      </c>
      <c r="AL33" s="830"/>
      <c r="AM33" s="830"/>
      <c r="AN33" s="830"/>
      <c r="AO33" s="830"/>
      <c r="AP33" s="830">
        <v>641</v>
      </c>
      <c r="AQ33" s="830"/>
      <c r="AR33" s="830"/>
      <c r="AS33" s="830"/>
      <c r="AT33" s="830"/>
      <c r="AU33" s="830">
        <v>480</v>
      </c>
      <c r="AV33" s="830"/>
      <c r="AW33" s="830"/>
      <c r="AX33" s="830"/>
      <c r="AY33" s="830"/>
      <c r="AZ33" s="831" t="s">
        <v>515</v>
      </c>
      <c r="BA33" s="831"/>
      <c r="BB33" s="831"/>
      <c r="BC33" s="831"/>
      <c r="BD33" s="831"/>
      <c r="BE33" s="832" t="s">
        <v>415</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417</v>
      </c>
      <c r="C34" s="750"/>
      <c r="D34" s="750"/>
      <c r="E34" s="750"/>
      <c r="F34" s="750"/>
      <c r="G34" s="750"/>
      <c r="H34" s="750"/>
      <c r="I34" s="750"/>
      <c r="J34" s="750"/>
      <c r="K34" s="750"/>
      <c r="L34" s="750"/>
      <c r="M34" s="750"/>
      <c r="N34" s="750"/>
      <c r="O34" s="750"/>
      <c r="P34" s="751"/>
      <c r="Q34" s="752">
        <v>124</v>
      </c>
      <c r="R34" s="753"/>
      <c r="S34" s="753"/>
      <c r="T34" s="753"/>
      <c r="U34" s="753"/>
      <c r="V34" s="753">
        <v>121</v>
      </c>
      <c r="W34" s="753"/>
      <c r="X34" s="753"/>
      <c r="Y34" s="753"/>
      <c r="Z34" s="753"/>
      <c r="AA34" s="753">
        <v>3</v>
      </c>
      <c r="AB34" s="753"/>
      <c r="AC34" s="753"/>
      <c r="AD34" s="753"/>
      <c r="AE34" s="754"/>
      <c r="AF34" s="755">
        <v>3</v>
      </c>
      <c r="AG34" s="756"/>
      <c r="AH34" s="756"/>
      <c r="AI34" s="756"/>
      <c r="AJ34" s="757"/>
      <c r="AK34" s="834">
        <v>59</v>
      </c>
      <c r="AL34" s="830"/>
      <c r="AM34" s="830"/>
      <c r="AN34" s="830"/>
      <c r="AO34" s="830"/>
      <c r="AP34" s="830">
        <v>448</v>
      </c>
      <c r="AQ34" s="830"/>
      <c r="AR34" s="830"/>
      <c r="AS34" s="830"/>
      <c r="AT34" s="830"/>
      <c r="AU34" s="830">
        <v>328</v>
      </c>
      <c r="AV34" s="830"/>
      <c r="AW34" s="830"/>
      <c r="AX34" s="830"/>
      <c r="AY34" s="830"/>
      <c r="AZ34" s="831" t="s">
        <v>515</v>
      </c>
      <c r="BA34" s="831"/>
      <c r="BB34" s="831"/>
      <c r="BC34" s="831"/>
      <c r="BD34" s="831"/>
      <c r="BE34" s="832" t="s">
        <v>418</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419</v>
      </c>
      <c r="C35" s="750"/>
      <c r="D35" s="750"/>
      <c r="E35" s="750"/>
      <c r="F35" s="750"/>
      <c r="G35" s="750"/>
      <c r="H35" s="750"/>
      <c r="I35" s="750"/>
      <c r="J35" s="750"/>
      <c r="K35" s="750"/>
      <c r="L35" s="750"/>
      <c r="M35" s="750"/>
      <c r="N35" s="750"/>
      <c r="O35" s="750"/>
      <c r="P35" s="751"/>
      <c r="Q35" s="752">
        <v>452</v>
      </c>
      <c r="R35" s="753"/>
      <c r="S35" s="753"/>
      <c r="T35" s="753"/>
      <c r="U35" s="753"/>
      <c r="V35" s="753">
        <v>449</v>
      </c>
      <c r="W35" s="753"/>
      <c r="X35" s="753"/>
      <c r="Y35" s="753"/>
      <c r="Z35" s="753"/>
      <c r="AA35" s="753">
        <v>3</v>
      </c>
      <c r="AB35" s="753"/>
      <c r="AC35" s="753"/>
      <c r="AD35" s="753"/>
      <c r="AE35" s="754"/>
      <c r="AF35" s="755">
        <v>3</v>
      </c>
      <c r="AG35" s="756"/>
      <c r="AH35" s="756"/>
      <c r="AI35" s="756"/>
      <c r="AJ35" s="757"/>
      <c r="AK35" s="834">
        <v>210</v>
      </c>
      <c r="AL35" s="830"/>
      <c r="AM35" s="830"/>
      <c r="AN35" s="830"/>
      <c r="AO35" s="830"/>
      <c r="AP35" s="830">
        <v>2153</v>
      </c>
      <c r="AQ35" s="830"/>
      <c r="AR35" s="830"/>
      <c r="AS35" s="830"/>
      <c r="AT35" s="830"/>
      <c r="AU35" s="830">
        <v>1821</v>
      </c>
      <c r="AV35" s="830"/>
      <c r="AW35" s="830"/>
      <c r="AX35" s="830"/>
      <c r="AY35" s="830"/>
      <c r="AZ35" s="831" t="s">
        <v>515</v>
      </c>
      <c r="BA35" s="831"/>
      <c r="BB35" s="831"/>
      <c r="BC35" s="831"/>
      <c r="BD35" s="831"/>
      <c r="BE35" s="832" t="s">
        <v>418</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398</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319</v>
      </c>
      <c r="AG63" s="844"/>
      <c r="AH63" s="844"/>
      <c r="AI63" s="844"/>
      <c r="AJ63" s="845"/>
      <c r="AK63" s="846"/>
      <c r="AL63" s="841"/>
      <c r="AM63" s="841"/>
      <c r="AN63" s="841"/>
      <c r="AO63" s="841"/>
      <c r="AP63" s="844">
        <v>4082</v>
      </c>
      <c r="AQ63" s="844"/>
      <c r="AR63" s="844"/>
      <c r="AS63" s="844"/>
      <c r="AT63" s="844"/>
      <c r="AU63" s="844">
        <v>2684</v>
      </c>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423</v>
      </c>
      <c r="B66" s="730"/>
      <c r="C66" s="730"/>
      <c r="D66" s="730"/>
      <c r="E66" s="730"/>
      <c r="F66" s="730"/>
      <c r="G66" s="730"/>
      <c r="H66" s="730"/>
      <c r="I66" s="730"/>
      <c r="J66" s="730"/>
      <c r="K66" s="730"/>
      <c r="L66" s="730"/>
      <c r="M66" s="730"/>
      <c r="N66" s="730"/>
      <c r="O66" s="730"/>
      <c r="P66" s="731"/>
      <c r="Q66" s="725" t="s">
        <v>402</v>
      </c>
      <c r="R66" s="721"/>
      <c r="S66" s="721"/>
      <c r="T66" s="721"/>
      <c r="U66" s="722"/>
      <c r="V66" s="725" t="s">
        <v>403</v>
      </c>
      <c r="W66" s="721"/>
      <c r="X66" s="721"/>
      <c r="Y66" s="721"/>
      <c r="Z66" s="722"/>
      <c r="AA66" s="725" t="s">
        <v>404</v>
      </c>
      <c r="AB66" s="721"/>
      <c r="AC66" s="721"/>
      <c r="AD66" s="721"/>
      <c r="AE66" s="722"/>
      <c r="AF66" s="854" t="s">
        <v>405</v>
      </c>
      <c r="AG66" s="815"/>
      <c r="AH66" s="815"/>
      <c r="AI66" s="815"/>
      <c r="AJ66" s="855"/>
      <c r="AK66" s="725" t="s">
        <v>406</v>
      </c>
      <c r="AL66" s="730"/>
      <c r="AM66" s="730"/>
      <c r="AN66" s="730"/>
      <c r="AO66" s="731"/>
      <c r="AP66" s="725" t="s">
        <v>407</v>
      </c>
      <c r="AQ66" s="721"/>
      <c r="AR66" s="721"/>
      <c r="AS66" s="721"/>
      <c r="AT66" s="722"/>
      <c r="AU66" s="725" t="s">
        <v>424</v>
      </c>
      <c r="AV66" s="721"/>
      <c r="AW66" s="721"/>
      <c r="AX66" s="721"/>
      <c r="AY66" s="722"/>
      <c r="AZ66" s="725" t="s">
        <v>386</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586</v>
      </c>
      <c r="C68" s="870"/>
      <c r="D68" s="870"/>
      <c r="E68" s="870"/>
      <c r="F68" s="870"/>
      <c r="G68" s="870"/>
      <c r="H68" s="870"/>
      <c r="I68" s="870"/>
      <c r="J68" s="870"/>
      <c r="K68" s="870"/>
      <c r="L68" s="870"/>
      <c r="M68" s="870"/>
      <c r="N68" s="870"/>
      <c r="O68" s="870"/>
      <c r="P68" s="871"/>
      <c r="Q68" s="872">
        <v>7217</v>
      </c>
      <c r="R68" s="866"/>
      <c r="S68" s="866"/>
      <c r="T68" s="866"/>
      <c r="U68" s="866"/>
      <c r="V68" s="866">
        <v>6782</v>
      </c>
      <c r="W68" s="866"/>
      <c r="X68" s="866"/>
      <c r="Y68" s="866"/>
      <c r="Z68" s="866"/>
      <c r="AA68" s="866">
        <v>435</v>
      </c>
      <c r="AB68" s="866"/>
      <c r="AC68" s="866"/>
      <c r="AD68" s="866"/>
      <c r="AE68" s="866"/>
      <c r="AF68" s="866">
        <v>268</v>
      </c>
      <c r="AG68" s="866"/>
      <c r="AH68" s="866"/>
      <c r="AI68" s="866"/>
      <c r="AJ68" s="866"/>
      <c r="AK68" s="866" t="s">
        <v>584</v>
      </c>
      <c r="AL68" s="866"/>
      <c r="AM68" s="866"/>
      <c r="AN68" s="866"/>
      <c r="AO68" s="866"/>
      <c r="AP68" s="866">
        <v>1399</v>
      </c>
      <c r="AQ68" s="866"/>
      <c r="AR68" s="866"/>
      <c r="AS68" s="866"/>
      <c r="AT68" s="866"/>
      <c r="AU68" s="866">
        <v>19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587</v>
      </c>
      <c r="C69" s="874"/>
      <c r="D69" s="874"/>
      <c r="E69" s="874"/>
      <c r="F69" s="874"/>
      <c r="G69" s="874"/>
      <c r="H69" s="874"/>
      <c r="I69" s="874"/>
      <c r="J69" s="874"/>
      <c r="K69" s="874"/>
      <c r="L69" s="874"/>
      <c r="M69" s="874"/>
      <c r="N69" s="874"/>
      <c r="O69" s="874"/>
      <c r="P69" s="875"/>
      <c r="Q69" s="876">
        <v>3062</v>
      </c>
      <c r="R69" s="830"/>
      <c r="S69" s="830"/>
      <c r="T69" s="830"/>
      <c r="U69" s="830"/>
      <c r="V69" s="830">
        <v>2800</v>
      </c>
      <c r="W69" s="830"/>
      <c r="X69" s="830"/>
      <c r="Y69" s="830"/>
      <c r="Z69" s="830"/>
      <c r="AA69" s="830">
        <v>263</v>
      </c>
      <c r="AB69" s="830"/>
      <c r="AC69" s="830"/>
      <c r="AD69" s="830"/>
      <c r="AE69" s="830"/>
      <c r="AF69" s="830">
        <v>263</v>
      </c>
      <c r="AG69" s="830"/>
      <c r="AH69" s="830"/>
      <c r="AI69" s="830"/>
      <c r="AJ69" s="830"/>
      <c r="AK69" s="830" t="s">
        <v>584</v>
      </c>
      <c r="AL69" s="830"/>
      <c r="AM69" s="830"/>
      <c r="AN69" s="830"/>
      <c r="AO69" s="830"/>
      <c r="AP69" s="830">
        <v>844</v>
      </c>
      <c r="AQ69" s="830"/>
      <c r="AR69" s="830"/>
      <c r="AS69" s="830"/>
      <c r="AT69" s="830"/>
      <c r="AU69" s="830">
        <v>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531</v>
      </c>
      <c r="AG88" s="844"/>
      <c r="AH88" s="844"/>
      <c r="AI88" s="844"/>
      <c r="AJ88" s="844"/>
      <c r="AK88" s="841"/>
      <c r="AL88" s="841"/>
      <c r="AM88" s="841"/>
      <c r="AN88" s="841"/>
      <c r="AO88" s="841"/>
      <c r="AP88" s="844">
        <v>2243</v>
      </c>
      <c r="AQ88" s="844"/>
      <c r="AR88" s="844"/>
      <c r="AS88" s="844"/>
      <c r="AT88" s="844"/>
      <c r="AU88" s="844">
        <v>28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8</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316</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316</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316</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683276</v>
      </c>
      <c r="AB110" s="900"/>
      <c r="AC110" s="900"/>
      <c r="AD110" s="900"/>
      <c r="AE110" s="901"/>
      <c r="AF110" s="902">
        <v>728870</v>
      </c>
      <c r="AG110" s="900"/>
      <c r="AH110" s="900"/>
      <c r="AI110" s="900"/>
      <c r="AJ110" s="901"/>
      <c r="AK110" s="902">
        <v>741799</v>
      </c>
      <c r="AL110" s="900"/>
      <c r="AM110" s="900"/>
      <c r="AN110" s="900"/>
      <c r="AO110" s="901"/>
      <c r="AP110" s="903">
        <v>20.399999999999999</v>
      </c>
      <c r="AQ110" s="904"/>
      <c r="AR110" s="904"/>
      <c r="AS110" s="904"/>
      <c r="AT110" s="905"/>
      <c r="AU110" s="906" t="s">
        <v>77</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7181931</v>
      </c>
      <c r="BR110" s="931"/>
      <c r="BS110" s="931"/>
      <c r="BT110" s="931"/>
      <c r="BU110" s="931"/>
      <c r="BV110" s="931">
        <v>7123390</v>
      </c>
      <c r="BW110" s="931"/>
      <c r="BX110" s="931"/>
      <c r="BY110" s="931"/>
      <c r="BZ110" s="931"/>
      <c r="CA110" s="931">
        <v>7053975</v>
      </c>
      <c r="CB110" s="931"/>
      <c r="CC110" s="931"/>
      <c r="CD110" s="931"/>
      <c r="CE110" s="931"/>
      <c r="CF110" s="944">
        <v>194.3</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133</v>
      </c>
      <c r="DM110" s="931"/>
      <c r="DN110" s="931"/>
      <c r="DO110" s="931"/>
      <c r="DP110" s="931"/>
      <c r="DQ110" s="931" t="s">
        <v>442</v>
      </c>
      <c r="DR110" s="931"/>
      <c r="DS110" s="931"/>
      <c r="DT110" s="931"/>
      <c r="DU110" s="931"/>
      <c r="DV110" s="932" t="s">
        <v>442</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133</v>
      </c>
      <c r="AG111" s="938"/>
      <c r="AH111" s="938"/>
      <c r="AI111" s="938"/>
      <c r="AJ111" s="939"/>
      <c r="AK111" s="940" t="s">
        <v>442</v>
      </c>
      <c r="AL111" s="938"/>
      <c r="AM111" s="938"/>
      <c r="AN111" s="938"/>
      <c r="AO111" s="939"/>
      <c r="AP111" s="941" t="s">
        <v>442</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510976</v>
      </c>
      <c r="BR111" s="926"/>
      <c r="BS111" s="926"/>
      <c r="BT111" s="926"/>
      <c r="BU111" s="926"/>
      <c r="BV111" s="926">
        <v>440001</v>
      </c>
      <c r="BW111" s="926"/>
      <c r="BX111" s="926"/>
      <c r="BY111" s="926"/>
      <c r="BZ111" s="926"/>
      <c r="CA111" s="926">
        <v>391633</v>
      </c>
      <c r="CB111" s="926"/>
      <c r="CC111" s="926"/>
      <c r="CD111" s="926"/>
      <c r="CE111" s="926"/>
      <c r="CF111" s="920">
        <v>10.8</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133</v>
      </c>
      <c r="DM111" s="926"/>
      <c r="DN111" s="926"/>
      <c r="DO111" s="926"/>
      <c r="DP111" s="926"/>
      <c r="DQ111" s="926" t="s">
        <v>133</v>
      </c>
      <c r="DR111" s="926"/>
      <c r="DS111" s="926"/>
      <c r="DT111" s="926"/>
      <c r="DU111" s="926"/>
      <c r="DV111" s="927" t="s">
        <v>446</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442</v>
      </c>
      <c r="AG112" s="959"/>
      <c r="AH112" s="959"/>
      <c r="AI112" s="959"/>
      <c r="AJ112" s="960"/>
      <c r="AK112" s="961" t="s">
        <v>133</v>
      </c>
      <c r="AL112" s="959"/>
      <c r="AM112" s="959"/>
      <c r="AN112" s="959"/>
      <c r="AO112" s="960"/>
      <c r="AP112" s="962" t="s">
        <v>446</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2995649</v>
      </c>
      <c r="BR112" s="926"/>
      <c r="BS112" s="926"/>
      <c r="BT112" s="926"/>
      <c r="BU112" s="926"/>
      <c r="BV112" s="926">
        <v>2861366</v>
      </c>
      <c r="BW112" s="926"/>
      <c r="BX112" s="926"/>
      <c r="BY112" s="926"/>
      <c r="BZ112" s="926"/>
      <c r="CA112" s="926">
        <v>2684246</v>
      </c>
      <c r="CB112" s="926"/>
      <c r="CC112" s="926"/>
      <c r="CD112" s="926"/>
      <c r="CE112" s="926"/>
      <c r="CF112" s="920">
        <v>73.900000000000006</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133</v>
      </c>
      <c r="DH112" s="926"/>
      <c r="DI112" s="926"/>
      <c r="DJ112" s="926"/>
      <c r="DK112" s="926"/>
      <c r="DL112" s="926" t="s">
        <v>133</v>
      </c>
      <c r="DM112" s="926"/>
      <c r="DN112" s="926"/>
      <c r="DO112" s="926"/>
      <c r="DP112" s="926"/>
      <c r="DQ112" s="926" t="s">
        <v>442</v>
      </c>
      <c r="DR112" s="926"/>
      <c r="DS112" s="926"/>
      <c r="DT112" s="926"/>
      <c r="DU112" s="926"/>
      <c r="DV112" s="927" t="s">
        <v>133</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309049</v>
      </c>
      <c r="AB113" s="938"/>
      <c r="AC113" s="938"/>
      <c r="AD113" s="938"/>
      <c r="AE113" s="939"/>
      <c r="AF113" s="940">
        <v>301054</v>
      </c>
      <c r="AG113" s="938"/>
      <c r="AH113" s="938"/>
      <c r="AI113" s="938"/>
      <c r="AJ113" s="939"/>
      <c r="AK113" s="940">
        <v>301195</v>
      </c>
      <c r="AL113" s="938"/>
      <c r="AM113" s="938"/>
      <c r="AN113" s="938"/>
      <c r="AO113" s="939"/>
      <c r="AP113" s="941">
        <v>8.3000000000000007</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46975</v>
      </c>
      <c r="BR113" s="926"/>
      <c r="BS113" s="926"/>
      <c r="BT113" s="926"/>
      <c r="BU113" s="926"/>
      <c r="BV113" s="926">
        <v>36392</v>
      </c>
      <c r="BW113" s="926"/>
      <c r="BX113" s="926"/>
      <c r="BY113" s="926"/>
      <c r="BZ113" s="926"/>
      <c r="CA113" s="926">
        <v>28056</v>
      </c>
      <c r="CB113" s="926"/>
      <c r="CC113" s="926"/>
      <c r="CD113" s="926"/>
      <c r="CE113" s="926"/>
      <c r="CF113" s="920">
        <v>0.8</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446</v>
      </c>
      <c r="DM113" s="959"/>
      <c r="DN113" s="959"/>
      <c r="DO113" s="959"/>
      <c r="DP113" s="960"/>
      <c r="DQ113" s="961" t="s">
        <v>133</v>
      </c>
      <c r="DR113" s="959"/>
      <c r="DS113" s="959"/>
      <c r="DT113" s="959"/>
      <c r="DU113" s="960"/>
      <c r="DV113" s="962" t="s">
        <v>446</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9378</v>
      </c>
      <c r="AB114" s="959"/>
      <c r="AC114" s="959"/>
      <c r="AD114" s="959"/>
      <c r="AE114" s="960"/>
      <c r="AF114" s="961">
        <v>8777</v>
      </c>
      <c r="AG114" s="959"/>
      <c r="AH114" s="959"/>
      <c r="AI114" s="959"/>
      <c r="AJ114" s="960"/>
      <c r="AK114" s="961">
        <v>8883</v>
      </c>
      <c r="AL114" s="959"/>
      <c r="AM114" s="959"/>
      <c r="AN114" s="959"/>
      <c r="AO114" s="960"/>
      <c r="AP114" s="962">
        <v>0.2</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535974</v>
      </c>
      <c r="BR114" s="926"/>
      <c r="BS114" s="926"/>
      <c r="BT114" s="926"/>
      <c r="BU114" s="926"/>
      <c r="BV114" s="926">
        <v>486328</v>
      </c>
      <c r="BW114" s="926"/>
      <c r="BX114" s="926"/>
      <c r="BY114" s="926"/>
      <c r="BZ114" s="926"/>
      <c r="CA114" s="926">
        <v>435570</v>
      </c>
      <c r="CB114" s="926"/>
      <c r="CC114" s="926"/>
      <c r="CD114" s="926"/>
      <c r="CE114" s="926"/>
      <c r="CF114" s="920">
        <v>12</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v>1344</v>
      </c>
      <c r="DH114" s="959"/>
      <c r="DI114" s="959"/>
      <c r="DJ114" s="959"/>
      <c r="DK114" s="960"/>
      <c r="DL114" s="961" t="s">
        <v>133</v>
      </c>
      <c r="DM114" s="959"/>
      <c r="DN114" s="959"/>
      <c r="DO114" s="959"/>
      <c r="DP114" s="960"/>
      <c r="DQ114" s="961" t="s">
        <v>133</v>
      </c>
      <c r="DR114" s="959"/>
      <c r="DS114" s="959"/>
      <c r="DT114" s="959"/>
      <c r="DU114" s="960"/>
      <c r="DV114" s="962" t="s">
        <v>133</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58150</v>
      </c>
      <c r="AB115" s="938"/>
      <c r="AC115" s="938"/>
      <c r="AD115" s="938"/>
      <c r="AE115" s="939"/>
      <c r="AF115" s="940">
        <v>56148</v>
      </c>
      <c r="AG115" s="938"/>
      <c r="AH115" s="938"/>
      <c r="AI115" s="938"/>
      <c r="AJ115" s="939"/>
      <c r="AK115" s="940">
        <v>54483</v>
      </c>
      <c r="AL115" s="938"/>
      <c r="AM115" s="938"/>
      <c r="AN115" s="938"/>
      <c r="AO115" s="939"/>
      <c r="AP115" s="941">
        <v>1.5</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133</v>
      </c>
      <c r="BR115" s="926"/>
      <c r="BS115" s="926"/>
      <c r="BT115" s="926"/>
      <c r="BU115" s="926"/>
      <c r="BV115" s="926" t="s">
        <v>133</v>
      </c>
      <c r="BW115" s="926"/>
      <c r="BX115" s="926"/>
      <c r="BY115" s="926"/>
      <c r="BZ115" s="926"/>
      <c r="CA115" s="926" t="s">
        <v>133</v>
      </c>
      <c r="CB115" s="926"/>
      <c r="CC115" s="926"/>
      <c r="CD115" s="926"/>
      <c r="CE115" s="926"/>
      <c r="CF115" s="920" t="s">
        <v>442</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133</v>
      </c>
      <c r="DM115" s="959"/>
      <c r="DN115" s="959"/>
      <c r="DO115" s="959"/>
      <c r="DP115" s="960"/>
      <c r="DQ115" s="961" t="s">
        <v>133</v>
      </c>
      <c r="DR115" s="959"/>
      <c r="DS115" s="959"/>
      <c r="DT115" s="959"/>
      <c r="DU115" s="960"/>
      <c r="DV115" s="962" t="s">
        <v>442</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101</v>
      </c>
      <c r="AB116" s="959"/>
      <c r="AC116" s="959"/>
      <c r="AD116" s="959"/>
      <c r="AE116" s="960"/>
      <c r="AF116" s="961">
        <v>63</v>
      </c>
      <c r="AG116" s="959"/>
      <c r="AH116" s="959"/>
      <c r="AI116" s="959"/>
      <c r="AJ116" s="960"/>
      <c r="AK116" s="961">
        <v>143</v>
      </c>
      <c r="AL116" s="959"/>
      <c r="AM116" s="959"/>
      <c r="AN116" s="959"/>
      <c r="AO116" s="960"/>
      <c r="AP116" s="962">
        <v>0</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446</v>
      </c>
      <c r="CB116" s="926"/>
      <c r="CC116" s="926"/>
      <c r="CD116" s="926"/>
      <c r="CE116" s="926"/>
      <c r="CF116" s="920" t="s">
        <v>446</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109814</v>
      </c>
      <c r="DH116" s="959"/>
      <c r="DI116" s="959"/>
      <c r="DJ116" s="959"/>
      <c r="DK116" s="960"/>
      <c r="DL116" s="961">
        <v>81448</v>
      </c>
      <c r="DM116" s="959"/>
      <c r="DN116" s="959"/>
      <c r="DO116" s="959"/>
      <c r="DP116" s="960"/>
      <c r="DQ116" s="961">
        <v>68339</v>
      </c>
      <c r="DR116" s="959"/>
      <c r="DS116" s="959"/>
      <c r="DT116" s="959"/>
      <c r="DU116" s="960"/>
      <c r="DV116" s="962">
        <v>1.9</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1059954</v>
      </c>
      <c r="AB117" s="979"/>
      <c r="AC117" s="979"/>
      <c r="AD117" s="979"/>
      <c r="AE117" s="980"/>
      <c r="AF117" s="981">
        <v>1094912</v>
      </c>
      <c r="AG117" s="979"/>
      <c r="AH117" s="979"/>
      <c r="AI117" s="979"/>
      <c r="AJ117" s="980"/>
      <c r="AK117" s="981">
        <v>1106503</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133</v>
      </c>
      <c r="CB117" s="926"/>
      <c r="CC117" s="926"/>
      <c r="CD117" s="926"/>
      <c r="CE117" s="926"/>
      <c r="CF117" s="920" t="s">
        <v>442</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133</v>
      </c>
      <c r="DM117" s="959"/>
      <c r="DN117" s="959"/>
      <c r="DO117" s="959"/>
      <c r="DP117" s="960"/>
      <c r="DQ117" s="961" t="s">
        <v>442</v>
      </c>
      <c r="DR117" s="959"/>
      <c r="DS117" s="959"/>
      <c r="DT117" s="959"/>
      <c r="DU117" s="960"/>
      <c r="DV117" s="962" t="s">
        <v>133</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316</v>
      </c>
      <c r="AL118" s="893"/>
      <c r="AM118" s="893"/>
      <c r="AN118" s="893"/>
      <c r="AO118" s="894"/>
      <c r="AP118" s="970" t="s">
        <v>436</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133</v>
      </c>
      <c r="BW118" s="1000"/>
      <c r="BX118" s="1000"/>
      <c r="BY118" s="1000"/>
      <c r="BZ118" s="1000"/>
      <c r="CA118" s="1000" t="s">
        <v>133</v>
      </c>
      <c r="CB118" s="1000"/>
      <c r="CC118" s="1000"/>
      <c r="CD118" s="1000"/>
      <c r="CE118" s="1000"/>
      <c r="CF118" s="920" t="s">
        <v>133</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133</v>
      </c>
      <c r="DM118" s="959"/>
      <c r="DN118" s="959"/>
      <c r="DO118" s="959"/>
      <c r="DP118" s="960"/>
      <c r="DQ118" s="961" t="s">
        <v>133</v>
      </c>
      <c r="DR118" s="959"/>
      <c r="DS118" s="959"/>
      <c r="DT118" s="959"/>
      <c r="DU118" s="960"/>
      <c r="DV118" s="962" t="s">
        <v>133</v>
      </c>
      <c r="DW118" s="963"/>
      <c r="DX118" s="963"/>
      <c r="DY118" s="963"/>
      <c r="DZ118" s="964"/>
    </row>
    <row r="119" spans="1:130" s="230" customFormat="1" ht="26.25" customHeight="1" x14ac:dyDescent="0.15">
      <c r="A119" s="1062"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442</v>
      </c>
      <c r="AB119" s="900"/>
      <c r="AC119" s="900"/>
      <c r="AD119" s="900"/>
      <c r="AE119" s="901"/>
      <c r="AF119" s="902" t="s">
        <v>442</v>
      </c>
      <c r="AG119" s="900"/>
      <c r="AH119" s="900"/>
      <c r="AI119" s="900"/>
      <c r="AJ119" s="901"/>
      <c r="AK119" s="902" t="s">
        <v>133</v>
      </c>
      <c r="AL119" s="900"/>
      <c r="AM119" s="900"/>
      <c r="AN119" s="900"/>
      <c r="AO119" s="901"/>
      <c r="AP119" s="903" t="s">
        <v>442</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468</v>
      </c>
      <c r="BP119" s="1005"/>
      <c r="BQ119" s="999">
        <v>11271505</v>
      </c>
      <c r="BR119" s="1000"/>
      <c r="BS119" s="1000"/>
      <c r="BT119" s="1000"/>
      <c r="BU119" s="1000"/>
      <c r="BV119" s="1000">
        <v>10947477</v>
      </c>
      <c r="BW119" s="1000"/>
      <c r="BX119" s="1000"/>
      <c r="BY119" s="1000"/>
      <c r="BZ119" s="1000"/>
      <c r="CA119" s="1000">
        <v>10593480</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399818</v>
      </c>
      <c r="DH119" s="986"/>
      <c r="DI119" s="986"/>
      <c r="DJ119" s="986"/>
      <c r="DK119" s="987"/>
      <c r="DL119" s="985">
        <v>358553</v>
      </c>
      <c r="DM119" s="986"/>
      <c r="DN119" s="986"/>
      <c r="DO119" s="986"/>
      <c r="DP119" s="987"/>
      <c r="DQ119" s="985">
        <v>323294</v>
      </c>
      <c r="DR119" s="986"/>
      <c r="DS119" s="986"/>
      <c r="DT119" s="986"/>
      <c r="DU119" s="987"/>
      <c r="DV119" s="988">
        <v>8.9</v>
      </c>
      <c r="DW119" s="989"/>
      <c r="DX119" s="989"/>
      <c r="DY119" s="989"/>
      <c r="DZ119" s="990"/>
    </row>
    <row r="120" spans="1:130" s="230" customFormat="1" ht="26.25" customHeight="1" x14ac:dyDescent="0.15">
      <c r="A120" s="1063"/>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442</v>
      </c>
      <c r="AB120" s="959"/>
      <c r="AC120" s="959"/>
      <c r="AD120" s="959"/>
      <c r="AE120" s="960"/>
      <c r="AF120" s="961" t="s">
        <v>442</v>
      </c>
      <c r="AG120" s="959"/>
      <c r="AH120" s="959"/>
      <c r="AI120" s="959"/>
      <c r="AJ120" s="960"/>
      <c r="AK120" s="961" t="s">
        <v>133</v>
      </c>
      <c r="AL120" s="959"/>
      <c r="AM120" s="959"/>
      <c r="AN120" s="959"/>
      <c r="AO120" s="960"/>
      <c r="AP120" s="962" t="s">
        <v>133</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2852009</v>
      </c>
      <c r="BR120" s="931"/>
      <c r="BS120" s="931"/>
      <c r="BT120" s="931"/>
      <c r="BU120" s="931"/>
      <c r="BV120" s="931">
        <v>3151574</v>
      </c>
      <c r="BW120" s="931"/>
      <c r="BX120" s="931"/>
      <c r="BY120" s="931"/>
      <c r="BZ120" s="931"/>
      <c r="CA120" s="931">
        <v>3058869</v>
      </c>
      <c r="CB120" s="931"/>
      <c r="CC120" s="931"/>
      <c r="CD120" s="931"/>
      <c r="CE120" s="931"/>
      <c r="CF120" s="944">
        <v>84.2</v>
      </c>
      <c r="CG120" s="945"/>
      <c r="CH120" s="945"/>
      <c r="CI120" s="945"/>
      <c r="CJ120" s="945"/>
      <c r="CK120" s="1006" t="s">
        <v>472</v>
      </c>
      <c r="CL120" s="1007"/>
      <c r="CM120" s="1007"/>
      <c r="CN120" s="1007"/>
      <c r="CO120" s="1008"/>
      <c r="CP120" s="1014" t="s">
        <v>419</v>
      </c>
      <c r="CQ120" s="1015"/>
      <c r="CR120" s="1015"/>
      <c r="CS120" s="1015"/>
      <c r="CT120" s="1015"/>
      <c r="CU120" s="1015"/>
      <c r="CV120" s="1015"/>
      <c r="CW120" s="1015"/>
      <c r="CX120" s="1015"/>
      <c r="CY120" s="1015"/>
      <c r="CZ120" s="1015"/>
      <c r="DA120" s="1015"/>
      <c r="DB120" s="1015"/>
      <c r="DC120" s="1015"/>
      <c r="DD120" s="1015"/>
      <c r="DE120" s="1015"/>
      <c r="DF120" s="1016"/>
      <c r="DG120" s="930">
        <v>1965217</v>
      </c>
      <c r="DH120" s="931"/>
      <c r="DI120" s="931"/>
      <c r="DJ120" s="931"/>
      <c r="DK120" s="931"/>
      <c r="DL120" s="931">
        <v>1911696</v>
      </c>
      <c r="DM120" s="931"/>
      <c r="DN120" s="931"/>
      <c r="DO120" s="931"/>
      <c r="DP120" s="931"/>
      <c r="DQ120" s="931">
        <v>1821076</v>
      </c>
      <c r="DR120" s="931"/>
      <c r="DS120" s="931"/>
      <c r="DT120" s="931"/>
      <c r="DU120" s="931"/>
      <c r="DV120" s="932">
        <v>50.1</v>
      </c>
      <c r="DW120" s="932"/>
      <c r="DX120" s="932"/>
      <c r="DY120" s="932"/>
      <c r="DZ120" s="933"/>
    </row>
    <row r="121" spans="1:130" s="230" customFormat="1" ht="26.25" customHeight="1" x14ac:dyDescent="0.15">
      <c r="A121" s="1063"/>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442</v>
      </c>
      <c r="AB121" s="959"/>
      <c r="AC121" s="959"/>
      <c r="AD121" s="959"/>
      <c r="AE121" s="960"/>
      <c r="AF121" s="961" t="s">
        <v>442</v>
      </c>
      <c r="AG121" s="959"/>
      <c r="AH121" s="959"/>
      <c r="AI121" s="959"/>
      <c r="AJ121" s="960"/>
      <c r="AK121" s="961" t="s">
        <v>133</v>
      </c>
      <c r="AL121" s="959"/>
      <c r="AM121" s="959"/>
      <c r="AN121" s="959"/>
      <c r="AO121" s="960"/>
      <c r="AP121" s="962" t="s">
        <v>442</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464566</v>
      </c>
      <c r="BR121" s="926"/>
      <c r="BS121" s="926"/>
      <c r="BT121" s="926"/>
      <c r="BU121" s="926"/>
      <c r="BV121" s="926">
        <v>393454</v>
      </c>
      <c r="BW121" s="926"/>
      <c r="BX121" s="926"/>
      <c r="BY121" s="926"/>
      <c r="BZ121" s="926"/>
      <c r="CA121" s="926">
        <v>322739</v>
      </c>
      <c r="CB121" s="926"/>
      <c r="CC121" s="926"/>
      <c r="CD121" s="926"/>
      <c r="CE121" s="926"/>
      <c r="CF121" s="920">
        <v>8.9</v>
      </c>
      <c r="CG121" s="921"/>
      <c r="CH121" s="921"/>
      <c r="CI121" s="921"/>
      <c r="CJ121" s="921"/>
      <c r="CK121" s="1009"/>
      <c r="CL121" s="1010"/>
      <c r="CM121" s="1010"/>
      <c r="CN121" s="1010"/>
      <c r="CO121" s="1011"/>
      <c r="CP121" s="1019" t="s">
        <v>416</v>
      </c>
      <c r="CQ121" s="1020"/>
      <c r="CR121" s="1020"/>
      <c r="CS121" s="1020"/>
      <c r="CT121" s="1020"/>
      <c r="CU121" s="1020"/>
      <c r="CV121" s="1020"/>
      <c r="CW121" s="1020"/>
      <c r="CX121" s="1020"/>
      <c r="CY121" s="1020"/>
      <c r="CZ121" s="1020"/>
      <c r="DA121" s="1020"/>
      <c r="DB121" s="1020"/>
      <c r="DC121" s="1020"/>
      <c r="DD121" s="1020"/>
      <c r="DE121" s="1020"/>
      <c r="DF121" s="1021"/>
      <c r="DG121" s="925">
        <v>605276</v>
      </c>
      <c r="DH121" s="926"/>
      <c r="DI121" s="926"/>
      <c r="DJ121" s="926"/>
      <c r="DK121" s="926"/>
      <c r="DL121" s="926">
        <v>533111</v>
      </c>
      <c r="DM121" s="926"/>
      <c r="DN121" s="926"/>
      <c r="DO121" s="926"/>
      <c r="DP121" s="926"/>
      <c r="DQ121" s="926">
        <v>480450</v>
      </c>
      <c r="DR121" s="926"/>
      <c r="DS121" s="926"/>
      <c r="DT121" s="926"/>
      <c r="DU121" s="926"/>
      <c r="DV121" s="927">
        <v>13.2</v>
      </c>
      <c r="DW121" s="927"/>
      <c r="DX121" s="927"/>
      <c r="DY121" s="927"/>
      <c r="DZ121" s="928"/>
    </row>
    <row r="122" spans="1:130" s="230" customFormat="1" ht="26.25" customHeight="1" x14ac:dyDescent="0.15">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v>2095</v>
      </c>
      <c r="AB122" s="959"/>
      <c r="AC122" s="959"/>
      <c r="AD122" s="959"/>
      <c r="AE122" s="960"/>
      <c r="AF122" s="961">
        <v>1344</v>
      </c>
      <c r="AG122" s="959"/>
      <c r="AH122" s="959"/>
      <c r="AI122" s="959"/>
      <c r="AJ122" s="960"/>
      <c r="AK122" s="961" t="s">
        <v>133</v>
      </c>
      <c r="AL122" s="959"/>
      <c r="AM122" s="959"/>
      <c r="AN122" s="959"/>
      <c r="AO122" s="960"/>
      <c r="AP122" s="962" t="s">
        <v>442</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6524583</v>
      </c>
      <c r="BR122" s="1000"/>
      <c r="BS122" s="1000"/>
      <c r="BT122" s="1000"/>
      <c r="BU122" s="1000"/>
      <c r="BV122" s="1000">
        <v>6420528</v>
      </c>
      <c r="BW122" s="1000"/>
      <c r="BX122" s="1000"/>
      <c r="BY122" s="1000"/>
      <c r="BZ122" s="1000"/>
      <c r="CA122" s="1000">
        <v>6261728</v>
      </c>
      <c r="CB122" s="1000"/>
      <c r="CC122" s="1000"/>
      <c r="CD122" s="1000"/>
      <c r="CE122" s="1000"/>
      <c r="CF122" s="1017">
        <v>172.4</v>
      </c>
      <c r="CG122" s="1018"/>
      <c r="CH122" s="1018"/>
      <c r="CI122" s="1018"/>
      <c r="CJ122" s="1018"/>
      <c r="CK122" s="1009"/>
      <c r="CL122" s="1010"/>
      <c r="CM122" s="1010"/>
      <c r="CN122" s="1010"/>
      <c r="CO122" s="1011"/>
      <c r="CP122" s="1019" t="s">
        <v>417</v>
      </c>
      <c r="CQ122" s="1020"/>
      <c r="CR122" s="1020"/>
      <c r="CS122" s="1020"/>
      <c r="CT122" s="1020"/>
      <c r="CU122" s="1020"/>
      <c r="CV122" s="1020"/>
      <c r="CW122" s="1020"/>
      <c r="CX122" s="1020"/>
      <c r="CY122" s="1020"/>
      <c r="CZ122" s="1020"/>
      <c r="DA122" s="1020"/>
      <c r="DB122" s="1020"/>
      <c r="DC122" s="1020"/>
      <c r="DD122" s="1020"/>
      <c r="DE122" s="1020"/>
      <c r="DF122" s="1021"/>
      <c r="DG122" s="925">
        <v>389651</v>
      </c>
      <c r="DH122" s="926"/>
      <c r="DI122" s="926"/>
      <c r="DJ122" s="926"/>
      <c r="DK122" s="926"/>
      <c r="DL122" s="926">
        <v>365400</v>
      </c>
      <c r="DM122" s="926"/>
      <c r="DN122" s="926"/>
      <c r="DO122" s="926"/>
      <c r="DP122" s="926"/>
      <c r="DQ122" s="926">
        <v>328125</v>
      </c>
      <c r="DR122" s="926"/>
      <c r="DS122" s="926"/>
      <c r="DT122" s="926"/>
      <c r="DU122" s="926"/>
      <c r="DV122" s="927">
        <v>9</v>
      </c>
      <c r="DW122" s="927"/>
      <c r="DX122" s="927"/>
      <c r="DY122" s="927"/>
      <c r="DZ122" s="928"/>
    </row>
    <row r="123" spans="1:130" s="230" customFormat="1" ht="26.25" customHeight="1" x14ac:dyDescent="0.15">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13833</v>
      </c>
      <c r="AB123" s="959"/>
      <c r="AC123" s="959"/>
      <c r="AD123" s="959"/>
      <c r="AE123" s="960"/>
      <c r="AF123" s="961">
        <v>13381</v>
      </c>
      <c r="AG123" s="959"/>
      <c r="AH123" s="959"/>
      <c r="AI123" s="959"/>
      <c r="AJ123" s="960"/>
      <c r="AK123" s="961">
        <v>13109</v>
      </c>
      <c r="AL123" s="959"/>
      <c r="AM123" s="959"/>
      <c r="AN123" s="959"/>
      <c r="AO123" s="960"/>
      <c r="AP123" s="962">
        <v>0.4</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476</v>
      </c>
      <c r="BP123" s="1005"/>
      <c r="BQ123" s="1035">
        <v>9841158</v>
      </c>
      <c r="BR123" s="1036"/>
      <c r="BS123" s="1036"/>
      <c r="BT123" s="1036"/>
      <c r="BU123" s="1036"/>
      <c r="BV123" s="1036">
        <v>9965556</v>
      </c>
      <c r="BW123" s="1036"/>
      <c r="BX123" s="1036"/>
      <c r="BY123" s="1036"/>
      <c r="BZ123" s="1036"/>
      <c r="CA123" s="1036">
        <v>9643336</v>
      </c>
      <c r="CB123" s="1036"/>
      <c r="CC123" s="1036"/>
      <c r="CD123" s="1036"/>
      <c r="CE123" s="1036"/>
      <c r="CF123" s="1001"/>
      <c r="CG123" s="1002"/>
      <c r="CH123" s="1002"/>
      <c r="CI123" s="1002"/>
      <c r="CJ123" s="1003"/>
      <c r="CK123" s="1009"/>
      <c r="CL123" s="1010"/>
      <c r="CM123" s="1010"/>
      <c r="CN123" s="1010"/>
      <c r="CO123" s="1011"/>
      <c r="CP123" s="1019" t="s">
        <v>414</v>
      </c>
      <c r="CQ123" s="1020"/>
      <c r="CR123" s="1020"/>
      <c r="CS123" s="1020"/>
      <c r="CT123" s="1020"/>
      <c r="CU123" s="1020"/>
      <c r="CV123" s="1020"/>
      <c r="CW123" s="1020"/>
      <c r="CX123" s="1020"/>
      <c r="CY123" s="1020"/>
      <c r="CZ123" s="1020"/>
      <c r="DA123" s="1020"/>
      <c r="DB123" s="1020"/>
      <c r="DC123" s="1020"/>
      <c r="DD123" s="1020"/>
      <c r="DE123" s="1020"/>
      <c r="DF123" s="1021"/>
      <c r="DG123" s="958">
        <v>35505</v>
      </c>
      <c r="DH123" s="959"/>
      <c r="DI123" s="959"/>
      <c r="DJ123" s="959"/>
      <c r="DK123" s="960"/>
      <c r="DL123" s="961">
        <v>51159</v>
      </c>
      <c r="DM123" s="959"/>
      <c r="DN123" s="959"/>
      <c r="DO123" s="959"/>
      <c r="DP123" s="960"/>
      <c r="DQ123" s="961">
        <v>54595</v>
      </c>
      <c r="DR123" s="959"/>
      <c r="DS123" s="959"/>
      <c r="DT123" s="959"/>
      <c r="DU123" s="960"/>
      <c r="DV123" s="962">
        <v>1.5</v>
      </c>
      <c r="DW123" s="963"/>
      <c r="DX123" s="963"/>
      <c r="DY123" s="963"/>
      <c r="DZ123" s="964"/>
    </row>
    <row r="124" spans="1:130" s="230" customFormat="1" ht="26.25" customHeight="1" thickBot="1" x14ac:dyDescent="0.2">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442</v>
      </c>
      <c r="AL124" s="959"/>
      <c r="AM124" s="959"/>
      <c r="AN124" s="959"/>
      <c r="AO124" s="960"/>
      <c r="AP124" s="962" t="s">
        <v>442</v>
      </c>
      <c r="AQ124" s="963"/>
      <c r="AR124" s="963"/>
      <c r="AS124" s="963"/>
      <c r="AT124" s="964"/>
      <c r="AU124" s="1031" t="s">
        <v>477</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41.4</v>
      </c>
      <c r="BR124" s="1027"/>
      <c r="BS124" s="1027"/>
      <c r="BT124" s="1027"/>
      <c r="BU124" s="1027"/>
      <c r="BV124" s="1027">
        <v>26.3</v>
      </c>
      <c r="BW124" s="1027"/>
      <c r="BX124" s="1027"/>
      <c r="BY124" s="1027"/>
      <c r="BZ124" s="1027"/>
      <c r="CA124" s="1027">
        <v>26.1</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t="s">
        <v>133</v>
      </c>
      <c r="DR124" s="986"/>
      <c r="DS124" s="986"/>
      <c r="DT124" s="986"/>
      <c r="DU124" s="987"/>
      <c r="DV124" s="988" t="s">
        <v>133</v>
      </c>
      <c r="DW124" s="989"/>
      <c r="DX124" s="989"/>
      <c r="DY124" s="989"/>
      <c r="DZ124" s="990"/>
    </row>
    <row r="125" spans="1:130" s="230"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133</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481</v>
      </c>
      <c r="DW125" s="932"/>
      <c r="DX125" s="932"/>
      <c r="DY125" s="932"/>
      <c r="DZ125" s="933"/>
    </row>
    <row r="126" spans="1:130" s="230" customFormat="1" ht="26.25" customHeight="1" thickBot="1" x14ac:dyDescent="0.2">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41982</v>
      </c>
      <c r="AB126" s="959"/>
      <c r="AC126" s="959"/>
      <c r="AD126" s="959"/>
      <c r="AE126" s="960"/>
      <c r="AF126" s="961">
        <v>41226</v>
      </c>
      <c r="AG126" s="959"/>
      <c r="AH126" s="959"/>
      <c r="AI126" s="959"/>
      <c r="AJ126" s="960"/>
      <c r="AK126" s="961">
        <v>41224</v>
      </c>
      <c r="AL126" s="959"/>
      <c r="AM126" s="959"/>
      <c r="AN126" s="959"/>
      <c r="AO126" s="960"/>
      <c r="AP126" s="962">
        <v>1.1000000000000001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481</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x14ac:dyDescent="0.15">
      <c r="A127" s="1064"/>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240</v>
      </c>
      <c r="AB127" s="959"/>
      <c r="AC127" s="959"/>
      <c r="AD127" s="959"/>
      <c r="AE127" s="960"/>
      <c r="AF127" s="961">
        <v>197</v>
      </c>
      <c r="AG127" s="959"/>
      <c r="AH127" s="959"/>
      <c r="AI127" s="959"/>
      <c r="AJ127" s="960"/>
      <c r="AK127" s="961">
        <v>150</v>
      </c>
      <c r="AL127" s="959"/>
      <c r="AM127" s="959"/>
      <c r="AN127" s="959"/>
      <c r="AO127" s="960"/>
      <c r="AP127" s="962">
        <v>0</v>
      </c>
      <c r="AQ127" s="963"/>
      <c r="AR127" s="963"/>
      <c r="AS127" s="963"/>
      <c r="AT127" s="964"/>
      <c r="AU127" s="232"/>
      <c r="AV127" s="232"/>
      <c r="AW127" s="232"/>
      <c r="AX127" s="1037" t="s">
        <v>484</v>
      </c>
      <c r="AY127" s="1038"/>
      <c r="AZ127" s="1038"/>
      <c r="BA127" s="1038"/>
      <c r="BB127" s="1038"/>
      <c r="BC127" s="1038"/>
      <c r="BD127" s="1038"/>
      <c r="BE127" s="1039"/>
      <c r="BF127" s="1040" t="s">
        <v>485</v>
      </c>
      <c r="BG127" s="1038"/>
      <c r="BH127" s="1038"/>
      <c r="BI127" s="1038"/>
      <c r="BJ127" s="1038"/>
      <c r="BK127" s="1038"/>
      <c r="BL127" s="1039"/>
      <c r="BM127" s="1040" t="s">
        <v>486</v>
      </c>
      <c r="BN127" s="1038"/>
      <c r="BO127" s="1038"/>
      <c r="BP127" s="1038"/>
      <c r="BQ127" s="1038"/>
      <c r="BR127" s="1038"/>
      <c r="BS127" s="1039"/>
      <c r="BT127" s="1040" t="s">
        <v>487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133</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30" customFormat="1" ht="26.25" customHeight="1" thickBot="1" x14ac:dyDescent="0.2">
      <c r="A128" s="1047" t="s">
        <v>489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490</v>
      </c>
      <c r="X128" s="1049"/>
      <c r="Y128" s="1049"/>
      <c r="Z128" s="1050"/>
      <c r="AA128" s="1051">
        <v>41803</v>
      </c>
      <c r="AB128" s="1052"/>
      <c r="AC128" s="1052"/>
      <c r="AD128" s="1052"/>
      <c r="AE128" s="1053"/>
      <c r="AF128" s="1054">
        <v>43564</v>
      </c>
      <c r="AG128" s="1052"/>
      <c r="AH128" s="1052"/>
      <c r="AI128" s="1052"/>
      <c r="AJ128" s="1053"/>
      <c r="AK128" s="1054">
        <v>40253</v>
      </c>
      <c r="AL128" s="1052"/>
      <c r="AM128" s="1052"/>
      <c r="AN128" s="1052"/>
      <c r="AO128" s="1053"/>
      <c r="AP128" s="1055"/>
      <c r="AQ128" s="1056"/>
      <c r="AR128" s="1056"/>
      <c r="AS128" s="1056"/>
      <c r="AT128" s="1057"/>
      <c r="AU128" s="232"/>
      <c r="AV128" s="232"/>
      <c r="AW128" s="232"/>
      <c r="AX128" s="896" t="s">
        <v>491</v>
      </c>
      <c r="AY128" s="897"/>
      <c r="AZ128" s="897"/>
      <c r="BA128" s="897"/>
      <c r="BB128" s="897"/>
      <c r="BC128" s="897"/>
      <c r="BD128" s="897"/>
      <c r="BE128" s="898"/>
      <c r="BF128" s="1058" t="s">
        <v>133</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492</v>
      </c>
      <c r="CQ128" s="740"/>
      <c r="CR128" s="740"/>
      <c r="CS128" s="740"/>
      <c r="CT128" s="740"/>
      <c r="CU128" s="740"/>
      <c r="CV128" s="740"/>
      <c r="CW128" s="740"/>
      <c r="CX128" s="740"/>
      <c r="CY128" s="740"/>
      <c r="CZ128" s="740"/>
      <c r="DA128" s="740"/>
      <c r="DB128" s="740"/>
      <c r="DC128" s="740"/>
      <c r="DD128" s="740"/>
      <c r="DE128" s="740"/>
      <c r="DF128" s="1042"/>
      <c r="DG128" s="1043" t="s">
        <v>133</v>
      </c>
      <c r="DH128" s="1044"/>
      <c r="DI128" s="1044"/>
      <c r="DJ128" s="1044"/>
      <c r="DK128" s="1044"/>
      <c r="DL128" s="1044" t="s">
        <v>133</v>
      </c>
      <c r="DM128" s="1044"/>
      <c r="DN128" s="1044"/>
      <c r="DO128" s="1044"/>
      <c r="DP128" s="1044"/>
      <c r="DQ128" s="1044" t="s">
        <v>133</v>
      </c>
      <c r="DR128" s="1044"/>
      <c r="DS128" s="1044"/>
      <c r="DT128" s="1044"/>
      <c r="DU128" s="1044"/>
      <c r="DV128" s="1045" t="s">
        <v>133</v>
      </c>
      <c r="DW128" s="1045"/>
      <c r="DX128" s="1045"/>
      <c r="DY128" s="1045"/>
      <c r="DZ128" s="1046"/>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4066714</v>
      </c>
      <c r="AB129" s="959"/>
      <c r="AC129" s="959"/>
      <c r="AD129" s="959"/>
      <c r="AE129" s="960"/>
      <c r="AF129" s="961">
        <v>4363732</v>
      </c>
      <c r="AG129" s="959"/>
      <c r="AH129" s="959"/>
      <c r="AI129" s="959"/>
      <c r="AJ129" s="960"/>
      <c r="AK129" s="961">
        <v>4270410</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618927</v>
      </c>
      <c r="AB130" s="959"/>
      <c r="AC130" s="959"/>
      <c r="AD130" s="959"/>
      <c r="AE130" s="960"/>
      <c r="AF130" s="961">
        <v>630618</v>
      </c>
      <c r="AG130" s="959"/>
      <c r="AH130" s="959"/>
      <c r="AI130" s="959"/>
      <c r="AJ130" s="960"/>
      <c r="AK130" s="961">
        <v>639114</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11.5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3447787</v>
      </c>
      <c r="AB131" s="986"/>
      <c r="AC131" s="986"/>
      <c r="AD131" s="986"/>
      <c r="AE131" s="987"/>
      <c r="AF131" s="985">
        <v>3733114</v>
      </c>
      <c r="AG131" s="986"/>
      <c r="AH131" s="986"/>
      <c r="AI131" s="986"/>
      <c r="AJ131" s="987"/>
      <c r="AK131" s="985">
        <v>3631296</v>
      </c>
      <c r="AL131" s="986"/>
      <c r="AM131" s="986"/>
      <c r="AN131" s="986"/>
      <c r="AO131" s="987"/>
      <c r="AP131" s="1110"/>
      <c r="AQ131" s="1111"/>
      <c r="AR131" s="1111"/>
      <c r="AS131" s="1111"/>
      <c r="AT131" s="1112"/>
      <c r="AU131" s="233"/>
      <c r="AV131" s="233"/>
      <c r="AW131" s="233"/>
      <c r="AX131" s="1083" t="s">
        <v>499</v>
      </c>
      <c r="AY131" s="740"/>
      <c r="AZ131" s="740"/>
      <c r="BA131" s="740"/>
      <c r="BB131" s="740"/>
      <c r="BC131" s="740"/>
      <c r="BD131" s="740"/>
      <c r="BE131" s="1042"/>
      <c r="BF131" s="1084">
        <v>26.1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11.57913757</v>
      </c>
      <c r="AB132" s="1097"/>
      <c r="AC132" s="1097"/>
      <c r="AD132" s="1097"/>
      <c r="AE132" s="1098"/>
      <c r="AF132" s="1099">
        <v>11.2702157</v>
      </c>
      <c r="AG132" s="1097"/>
      <c r="AH132" s="1097"/>
      <c r="AI132" s="1097"/>
      <c r="AJ132" s="1098"/>
      <c r="AK132" s="1099">
        <v>11.762632399999999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10.8</v>
      </c>
      <c r="AB133" s="1080"/>
      <c r="AC133" s="1080"/>
      <c r="AD133" s="1080"/>
      <c r="AE133" s="1081"/>
      <c r="AF133" s="1079">
        <v>11.1</v>
      </c>
      <c r="AG133" s="1080"/>
      <c r="AH133" s="1080"/>
      <c r="AI133" s="1080"/>
      <c r="AJ133" s="1081"/>
      <c r="AK133" s="1079">
        <v>11.5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2oylJkf4kqvfrnBVKeFOImF4kszzxynTMFtKY8rNLfRjuUdZTAHZA1rwawexOH/4QverPzAV0ZGqQxQrth2Sw==" saltValue="9oKMZML9uewFlhfgSOib6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vwcYgKmPVfJRWzsidqXoHtJllzeijj7nXGDzr55u23Z9/rlltVy59SFZVEkSs7E5Kj0SzmMc9f3zHt4dmLHvA==" saltValue="36fBrV+kIaqTCYvVBc6UF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9io76JDEPOqIeVhUFqffYMvYBuyYBR79MrWbOy5Kh+x49AMBzlNAvXg+NIyc75O/u4VWddIq4ISefte0DqGTg==" saltValue="VOlt69gtHx7xk40vB8/7h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1321897</v>
      </c>
      <c r="AP9" s="281">
        <v>207356</v>
      </c>
      <c r="AQ9" s="282">
        <v>166998</v>
      </c>
      <c r="AR9" s="283">
        <v>24.2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187289</v>
      </c>
      <c r="AP10" s="284">
        <v>29379</v>
      </c>
      <c r="AQ10" s="285">
        <v>26170</v>
      </c>
      <c r="AR10" s="286">
        <v>12.3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184146</v>
      </c>
      <c r="AP11" s="284">
        <v>28886</v>
      </c>
      <c r="AQ11" s="285">
        <v>5047</v>
      </c>
      <c r="AR11" s="286">
        <v>472.3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31068</v>
      </c>
      <c r="AP13" s="284">
        <v>4873</v>
      </c>
      <c r="AQ13" s="285">
        <v>6466</v>
      </c>
      <c r="AR13" s="286">
        <v>-24.6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857</v>
      </c>
      <c r="AP14" s="284">
        <v>134</v>
      </c>
      <c r="AQ14" s="285">
        <v>3589</v>
      </c>
      <c r="AR14" s="286">
        <v>-96.3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-149148</v>
      </c>
      <c r="AP15" s="284">
        <v>-23396</v>
      </c>
      <c r="AQ15" s="285">
        <v>-12920</v>
      </c>
      <c r="AR15" s="286">
        <v>81.099999999999994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1576109</v>
      </c>
      <c r="AP16" s="284">
        <v>247233</v>
      </c>
      <c r="AQ16" s="285">
        <v>195349</v>
      </c>
      <c r="AR16" s="286">
        <v>26.6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20.39</v>
      </c>
      <c r="AP21" s="298">
        <v>16.600000000000001</v>
      </c>
      <c r="AQ21" s="299">
        <v>3.79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95.4</v>
      </c>
      <c r="AP22" s="303">
        <v>95.6</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741799</v>
      </c>
      <c r="AP32" s="312">
        <v>116361</v>
      </c>
      <c r="AQ32" s="313">
        <v>125145</v>
      </c>
      <c r="AR32" s="314">
        <v>-7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515</v>
      </c>
      <c r="AP33" s="312" t="s">
        <v>515</v>
      </c>
      <c r="AQ33" s="313">
        <v>142</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515</v>
      </c>
      <c r="AP34" s="312" t="s">
        <v>515</v>
      </c>
      <c r="AQ34" s="313">
        <v>186</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301195</v>
      </c>
      <c r="AP35" s="312">
        <v>47246</v>
      </c>
      <c r="AQ35" s="313">
        <v>24116</v>
      </c>
      <c r="AR35" s="314">
        <v>95.9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8883</v>
      </c>
      <c r="AP36" s="312">
        <v>1393</v>
      </c>
      <c r="AQ36" s="313">
        <v>3945</v>
      </c>
      <c r="AR36" s="314">
        <v>-64.7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54483</v>
      </c>
      <c r="AP37" s="312">
        <v>8546</v>
      </c>
      <c r="AQ37" s="313">
        <v>817</v>
      </c>
      <c r="AR37" s="314">
        <v>946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v>143</v>
      </c>
      <c r="AP38" s="315">
        <v>22</v>
      </c>
      <c r="AQ38" s="316">
        <v>16</v>
      </c>
      <c r="AR38" s="304">
        <v>37.5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-40253</v>
      </c>
      <c r="AP39" s="312">
        <v>-6314</v>
      </c>
      <c r="AQ39" s="313">
        <v>-6780</v>
      </c>
      <c r="AR39" s="314">
        <v>-6.9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-639114</v>
      </c>
      <c r="AP40" s="312">
        <v>-100253</v>
      </c>
      <c r="AQ40" s="313">
        <v>-98746</v>
      </c>
      <c r="AR40" s="314">
        <v>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427136</v>
      </c>
      <c r="AP41" s="312">
        <v>67002</v>
      </c>
      <c r="AQ41" s="313">
        <v>48842</v>
      </c>
      <c r="AR41" s="314">
        <v>37.200000000000003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1115560</v>
      </c>
      <c r="AN51" s="334">
        <v>157409</v>
      </c>
      <c r="AO51" s="335">
        <v>-19.600000000000001</v>
      </c>
      <c r="AP51" s="336">
        <v>167497</v>
      </c>
      <c r="AQ51" s="337">
        <v>-17.399999999999999</v>
      </c>
      <c r="AR51" s="338">
        <v>-2.2000000000000002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191147</v>
      </c>
      <c r="AN52" s="342">
        <v>26971</v>
      </c>
      <c r="AO52" s="343">
        <v>-24.6</v>
      </c>
      <c r="AP52" s="344">
        <v>82571</v>
      </c>
      <c r="AQ52" s="345">
        <v>3.6</v>
      </c>
      <c r="AR52" s="346">
        <v>-28.2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1174007</v>
      </c>
      <c r="AN53" s="334">
        <v>170171</v>
      </c>
      <c r="AO53" s="335">
        <v>8.1</v>
      </c>
      <c r="AP53" s="336">
        <v>190274</v>
      </c>
      <c r="AQ53" s="337">
        <v>13.6</v>
      </c>
      <c r="AR53" s="338">
        <v>-5.5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398396</v>
      </c>
      <c r="AN54" s="342">
        <v>57747</v>
      </c>
      <c r="AO54" s="343">
        <v>114.1</v>
      </c>
      <c r="AP54" s="344">
        <v>88584</v>
      </c>
      <c r="AQ54" s="345">
        <v>7.3</v>
      </c>
      <c r="AR54" s="346">
        <v>106.8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1087653</v>
      </c>
      <c r="AN55" s="334">
        <v>161541</v>
      </c>
      <c r="AO55" s="335">
        <v>-5.0999999999999996</v>
      </c>
      <c r="AP55" s="336">
        <v>200194</v>
      </c>
      <c r="AQ55" s="337">
        <v>5.2</v>
      </c>
      <c r="AR55" s="338">
        <v>-10.3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335445</v>
      </c>
      <c r="AN56" s="342">
        <v>49821</v>
      </c>
      <c r="AO56" s="343">
        <v>-13.7</v>
      </c>
      <c r="AP56" s="344">
        <v>106422</v>
      </c>
      <c r="AQ56" s="345">
        <v>20.100000000000001</v>
      </c>
      <c r="AR56" s="346">
        <v>-33.799999999999997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1165863</v>
      </c>
      <c r="AN57" s="334">
        <v>178130</v>
      </c>
      <c r="AO57" s="335">
        <v>10.3</v>
      </c>
      <c r="AP57" s="336">
        <v>196914</v>
      </c>
      <c r="AQ57" s="337">
        <v>-1.6</v>
      </c>
      <c r="AR57" s="338">
        <v>11.9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253967</v>
      </c>
      <c r="AN58" s="342">
        <v>38803</v>
      </c>
      <c r="AO58" s="343">
        <v>-22.1</v>
      </c>
      <c r="AP58" s="344">
        <v>98966</v>
      </c>
      <c r="AQ58" s="345">
        <v>-7</v>
      </c>
      <c r="AR58" s="346">
        <v>-15.1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1120777</v>
      </c>
      <c r="AN59" s="334">
        <v>175808</v>
      </c>
      <c r="AO59" s="335">
        <v>-1.3</v>
      </c>
      <c r="AP59" s="336">
        <v>204757</v>
      </c>
      <c r="AQ59" s="337">
        <v>4</v>
      </c>
      <c r="AR59" s="338">
        <v>-5.3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315283</v>
      </c>
      <c r="AN60" s="342">
        <v>49456</v>
      </c>
      <c r="AO60" s="343">
        <v>27.5</v>
      </c>
      <c r="AP60" s="344">
        <v>106071</v>
      </c>
      <c r="AQ60" s="345">
        <v>7.2</v>
      </c>
      <c r="AR60" s="346">
        <v>20.3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1132772</v>
      </c>
      <c r="AN61" s="349">
        <v>168612</v>
      </c>
      <c r="AO61" s="350">
        <v>-1.5</v>
      </c>
      <c r="AP61" s="351">
        <v>191927</v>
      </c>
      <c r="AQ61" s="352">
        <v>0.8</v>
      </c>
      <c r="AR61" s="338">
        <v>-2.2999999999999998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298848</v>
      </c>
      <c r="AN62" s="342">
        <v>44560</v>
      </c>
      <c r="AO62" s="343">
        <v>16.2</v>
      </c>
      <c r="AP62" s="344">
        <v>96523</v>
      </c>
      <c r="AQ62" s="345">
        <v>6.2</v>
      </c>
      <c r="AR62" s="346">
        <v>10</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KzX7dQeAmv8QOoYmRaldDeS8D4cKBYHNXwhz/M87LVSY5YuKwud9xOHM4bNGdq6Y20VCL2DATceltZnjdurgA==" saltValue="1N9n2QmUKF5Fio8b4rBb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N0GqNoo8ehCYOt/lwR2KlxmpM0Dw5i8sm4CQaP1D1nNSpTuHg0QJp7Y8eSJVokSaSx/3k8rTpA4lfjj3iXxsiA==" saltValue="Std7WPxdfDETPrJFYqYBI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QOupWtGx1S69h01YRuTLhqvcxb0tceYwLs8d7JLRuS3Xku0AsOXIBBysB3cUAKJx7pFEhbygCHe9wBdB5QE3bQ==" saltValue="a8ggp+6Rijr//kZyrQoxx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31.9</v>
      </c>
      <c r="G47" s="12">
        <v>20.309999999999999</v>
      </c>
      <c r="H47" s="12">
        <v>17.55</v>
      </c>
      <c r="I47" s="12">
        <v>24.2</v>
      </c>
      <c r="J47" s="13">
        <v>24.61</v>
      </c>
    </row>
    <row r="48" spans="2:10" ht="57.75" customHeight="1" x14ac:dyDescent="0.15">
      <c r="B48" s="14"/>
      <c r="C48" s="1141" t="s">
        <v>4</v>
      </c>
      <c r="D48" s="1141"/>
      <c r="E48" s="1142"/>
      <c r="F48" s="15">
        <v>3.56</v>
      </c>
      <c r="G48" s="16">
        <v>3.27</v>
      </c>
      <c r="H48" s="16">
        <v>2.93</v>
      </c>
      <c r="I48" s="16">
        <v>3.02</v>
      </c>
      <c r="J48" s="17">
        <v>3</v>
      </c>
    </row>
    <row r="49" spans="2:10" ht="57.75" customHeight="1" thickBot="1" x14ac:dyDescent="0.2">
      <c r="B49" s="18"/>
      <c r="C49" s="1143" t="s">
        <v>5</v>
      </c>
      <c r="D49" s="1143"/>
      <c r="E49" s="1144"/>
      <c r="F49" s="19" t="s">
        <v>561</v>
      </c>
      <c r="G49" s="20" t="s">
        <v>562</v>
      </c>
      <c r="H49" s="20" t="s">
        <v>563</v>
      </c>
      <c r="I49" s="20">
        <v>8.14</v>
      </c>
      <c r="J49" s="21" t="s">
        <v>564</v>
      </c>
    </row>
    <row r="50" spans="2:10" x14ac:dyDescent="0.15"/>
  </sheetData>
  <sheetProtection algorithmName="SHA-512" hashValue="YKo9Y58TiyBKWqknCzEh4x4ZYDgS0bW0kVS+n0QwOiI3fUmw6lCIPGAtsD0/Xt40HZH4x87/+HP8AzJMqUq8/w==" saltValue="dBaSf+TlggDTdXGwBlSq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USRBCA004</cp:lastModifiedBy>
  <cp:lastPrinted>2024-03-22T05:13:19Z</cp:lastPrinted>
  <dcterms:created xsi:type="dcterms:W3CDTF">2024-03-14T00:52:28Z</dcterms:created>
  <dcterms:modified xsi:type="dcterms:W3CDTF">2024-03-22T05:15:28Z</dcterms:modified>
  <cp:category/>
</cp:coreProperties>
</file>