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SRBCA004\Desktop\2025\"/>
    </mc:Choice>
  </mc:AlternateContent>
  <xr:revisionPtr revIDLastSave="0" documentId="13_ncr:1_{9ACBBF93-3FBD-457A-B613-05A393C505F9}" xr6:coauthVersionLast="47" xr6:coauthVersionMax="47" xr10:uidLastSave="{00000000-0000-0000-0000-000000000000}"/>
  <workbookProtection workbookAlgorithmName="SHA-512" workbookHashValue="BJ8+L+Zd6l40YR9JhjiGmqY+4eRNAms6fYwBAYV4aNoIgAHWuKeIU2pVv+rMsfkksJdaZXbFXYHCgIaqMQgLRw==" workbookSaltValue="orzplx+ycOcWlVlzq1YDrg==" workbookSpinCount="100000" lockStructure="1"/>
  <bookViews>
    <workbookView xWindow="1710" yWindow="450" windowWidth="21600" windowHeight="1444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K85" i="4"/>
  <c r="I85" i="4"/>
  <c r="G85" i="4"/>
  <c r="F85" i="4"/>
  <c r="AL10" i="4"/>
  <c r="I8" i="4"/>
</calcChain>
</file>

<file path=xl/sharedStrings.xml><?xml version="1.0" encoding="utf-8"?>
<sst xmlns="http://schemas.openxmlformats.org/spreadsheetml/2006/main" count="325" uniqueCount="117">
  <si>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</si>
  <si>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</si>
  <si>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</si>
  <si>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</si>
  <si>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</si>
  <si>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</si>
  <si>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</si>
  <si>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</si>
  <si>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</si>
  <si>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</si>
  <si>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</si>
  <si>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</si>
  <si>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</si>
  <si>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</si>
  <si>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</si>
  <si>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</si>
  <si>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</si>
  <si>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</si>
  <si>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</si>
  <si>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</si>
  <si>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</si>
  <si>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</si>
  <si>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</si>
  <si>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</si>
  <si>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</si>
  <si>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</si>
  <si>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</si>
  <si>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</si>
  <si>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</si>
  <si>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</si>
  <si>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</si>
  <si>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</si>
  <si>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</si>
  <si>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</si>
  <si>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</si>
  <si>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</si>
  <si>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</si>
  <si>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</si>
  <si>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</si>
  <si>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</si>
  <si>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</si>
  <si>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</si>
  <si>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</si>
  <si>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</si>
  <si>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</si>
  <si>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</si>
  <si>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</si>
  <si>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</si>
  <si>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</si>
  <si>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</si>
  <si>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</si>
  <si>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</si>
  <si>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</si>
  <si>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</si>
  <si>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</si>
  <si>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</si>
  <si>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</si>
  <si>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</si>
  <si>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</si>
  <si>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</si>
  <si>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</si>
  <si>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</si>
  <si>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</si>
  <si>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</si>
  <si>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</si>
  <si>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</si>
  <si>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</si>
  <si>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</si>
  <si>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</si>
  <si>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</si>
  <si>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</si>
  <si>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</si>
  <si>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</si>
  <si>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</si>
  <si>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</si>
  <si>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</si>
  <si>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</si>
  <si>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</si>
  <si>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</si>
  <si>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</si>
  <si>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</si>
  <si>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</si>
  <si>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</si>
  <si>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</si>
  <si>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</si>
  <si>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</si>
  <si>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</si>
  <si>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</si>
  <si>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</si>
  <si>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</si>
  <si>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</si>
  <si>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</si>
  <si>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</si>
  <si>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</si>
  <si>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</si>
  <si>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</si>
  <si>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本別町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</si>
  <si>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</si>
  <si>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</si>
  <si>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</si>
  <si>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</si>
  <si>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</si>
  <si>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</si>
  <si>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</si>
  <si>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</si>
  <si>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</si>
  <si>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</si>
  <si>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</si>
  <si>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</si>
  <si>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</si>
  <si>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</si>
  <si>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</si>
  <si>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</si>
  <si>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</si>
  <si>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帳簿上の減価償却率は非常に低い水準を示しているが、これは法移行に伴う資産継承時の会計処理によるものである。実態は、供用開始から20年程度経過しており、現状においては老朽化による影響はほとんどないが、将来的な修繕費等の増額に備えるためにも、定期的な保守点検、維持管理による施設の延命を図っていく必要がある。</t>
    <rPh sb="1" eb="4">
      <t>チョウボジョウ</t>
    </rPh>
    <rPh sb="5" eb="10">
      <t>ゲンカショウキャクリツ</t>
    </rPh>
    <rPh sb="11" eb="13">
      <t>ヒジョウ</t>
    </rPh>
    <rPh sb="14" eb="15">
      <t>ヒク</t>
    </rPh>
    <rPh sb="16" eb="18">
      <t>スイジュン</t>
    </rPh>
    <rPh sb="19" eb="20">
      <t>シメ</t>
    </rPh>
    <rPh sb="29" eb="32">
      <t>ホウイコウ</t>
    </rPh>
    <rPh sb="33" eb="34">
      <t>トモナ</t>
    </rPh>
    <rPh sb="35" eb="37">
      <t>シサン</t>
    </rPh>
    <rPh sb="37" eb="40">
      <t>ケイショウジ</t>
    </rPh>
    <rPh sb="41" eb="43">
      <t>カイケイ</t>
    </rPh>
    <rPh sb="43" eb="45">
      <t>ショリ</t>
    </rPh>
    <rPh sb="54" eb="56">
      <t>ジッタイ</t>
    </rPh>
    <rPh sb="58" eb="62">
      <t>キョウヨウカイシ</t>
    </rPh>
    <rPh sb="66" eb="67">
      <t>ネン</t>
    </rPh>
    <rPh sb="67" eb="69">
      <t>テイド</t>
    </rPh>
    <rPh sb="69" eb="71">
      <t>ケイカ</t>
    </rPh>
    <rPh sb="76" eb="78">
      <t>ゲンジョウ</t>
    </rPh>
    <rPh sb="83" eb="86">
      <t>ロウキュウカ</t>
    </rPh>
    <rPh sb="89" eb="91">
      <t>エイキョウ</t>
    </rPh>
    <rPh sb="100" eb="103">
      <t>ショウライテキ</t>
    </rPh>
    <rPh sb="104" eb="108">
      <t>シュウゼンヒトウ</t>
    </rPh>
    <rPh sb="109" eb="111">
      <t>ゾウガク</t>
    </rPh>
    <rPh sb="112" eb="113">
      <t>ソナ</t>
    </rPh>
    <rPh sb="120" eb="123">
      <t>テイキテキ</t>
    </rPh>
    <rPh sb="124" eb="128">
      <t>ホシュテンケン</t>
    </rPh>
    <rPh sb="129" eb="131">
      <t>イジ</t>
    </rPh>
    <rPh sb="131" eb="133">
      <t>カンリ</t>
    </rPh>
    <rPh sb="136" eb="138">
      <t>シセツ</t>
    </rPh>
    <rPh sb="139" eb="141">
      <t>エンメイ</t>
    </rPh>
    <rPh sb="142" eb="143">
      <t>ハカ</t>
    </rPh>
    <rPh sb="147" eb="149">
      <t>ヒツヨウ</t>
    </rPh>
    <phoneticPr fontId="4"/>
  </si>
  <si>
    <t>　今後も一定程度の新規設置需要が見込まれるものの、一般会計からの繰入れを除いた実質的な収支は将来においても厳しい状況が継続する見通しである。このような将来の厳しい経営状況を正確に認識した上で、一般会計からの繰入れや定期的な料金改定による収入の確保、事務事業の効率化等による経費削減など、絶え間ない経営努力を継続して行っていく。</t>
    <rPh sb="1" eb="3">
      <t>コンゴ</t>
    </rPh>
    <rPh sb="4" eb="6">
      <t>イッテイ</t>
    </rPh>
    <rPh sb="6" eb="8">
      <t>テイド</t>
    </rPh>
    <rPh sb="9" eb="13">
      <t>シンキセッチ</t>
    </rPh>
    <rPh sb="13" eb="15">
      <t>ジュヨウ</t>
    </rPh>
    <rPh sb="16" eb="18">
      <t>ミコ</t>
    </rPh>
    <rPh sb="25" eb="29">
      <t>イッパンカイケイ</t>
    </rPh>
    <rPh sb="32" eb="34">
      <t>クリイレ</t>
    </rPh>
    <rPh sb="36" eb="37">
      <t>ノゾ</t>
    </rPh>
    <rPh sb="39" eb="42">
      <t>ジッシツテキ</t>
    </rPh>
    <rPh sb="43" eb="45">
      <t>シュウシ</t>
    </rPh>
    <rPh sb="46" eb="48">
      <t>ショウライ</t>
    </rPh>
    <rPh sb="53" eb="54">
      <t>キビ</t>
    </rPh>
    <rPh sb="56" eb="58">
      <t>ジョウキョウ</t>
    </rPh>
    <rPh sb="59" eb="61">
      <t>ケイゾク</t>
    </rPh>
    <rPh sb="63" eb="65">
      <t>ミトオ</t>
    </rPh>
    <rPh sb="75" eb="77">
      <t>ショウライ</t>
    </rPh>
    <rPh sb="78" eb="79">
      <t>キビ</t>
    </rPh>
    <rPh sb="81" eb="85">
      <t>ケイエイジョウキョウ</t>
    </rPh>
    <rPh sb="86" eb="88">
      <t>セイカク</t>
    </rPh>
    <rPh sb="89" eb="91">
      <t>ニンシキ</t>
    </rPh>
    <rPh sb="93" eb="94">
      <t>ウエ</t>
    </rPh>
    <rPh sb="96" eb="100">
      <t>イッパンカイケイ</t>
    </rPh>
    <rPh sb="103" eb="105">
      <t>クリイ</t>
    </rPh>
    <rPh sb="107" eb="110">
      <t>テイキテキ</t>
    </rPh>
    <rPh sb="111" eb="113">
      <t>リョウキン</t>
    </rPh>
    <rPh sb="113" eb="115">
      <t>カイテイ</t>
    </rPh>
    <rPh sb="118" eb="120">
      <t>シュウニュウ</t>
    </rPh>
    <rPh sb="121" eb="123">
      <t>カクホ</t>
    </rPh>
    <rPh sb="124" eb="128">
      <t>ジムジギョウ</t>
    </rPh>
    <rPh sb="129" eb="132">
      <t>コウリツカ</t>
    </rPh>
    <rPh sb="132" eb="133">
      <t>トウ</t>
    </rPh>
    <rPh sb="136" eb="140">
      <t>ケイヒサクゲン</t>
    </rPh>
    <rPh sb="143" eb="144">
      <t>タ</t>
    </rPh>
    <rPh sb="145" eb="146">
      <t>マ</t>
    </rPh>
    <rPh sb="148" eb="152">
      <t>ケイエイドリョク</t>
    </rPh>
    <rPh sb="153" eb="155">
      <t>ケイゾク</t>
    </rPh>
    <rPh sb="157" eb="158">
      <t>オコナ</t>
    </rPh>
    <phoneticPr fontId="4"/>
  </si>
  <si>
    <t>　経常収支比率は100％を上回っており、収益で費用は賄えてはいるものの、汚水処理原価は類似団体を大きく上回っており、それに伴い経費回収率も33％と非常に低い水準となっている。また、企業債残高対事業規模比率は2,497％と極めて高い水準にあり、支払利息や減価償却費が経営を圧迫している要因となっている。法移行により、経営状況が依然として憂慮すべき実態にあることが明らかになったので、定期的な料金改定や更なる経費節減など、今後も経営効率の向上に向けた取組みを行っていく必要がある。</t>
    <rPh sb="1" eb="7">
      <t>ケイジョウシュウシヒリツ</t>
    </rPh>
    <rPh sb="13" eb="15">
      <t>ウワマワ</t>
    </rPh>
    <rPh sb="20" eb="22">
      <t>シュウエキ</t>
    </rPh>
    <rPh sb="23" eb="25">
      <t>ヒヨウ</t>
    </rPh>
    <rPh sb="26" eb="27">
      <t>マカナ</t>
    </rPh>
    <rPh sb="36" eb="42">
      <t>オスイショリゲンカ</t>
    </rPh>
    <rPh sb="43" eb="47">
      <t>ルイジダンタイ</t>
    </rPh>
    <rPh sb="48" eb="49">
      <t>オオ</t>
    </rPh>
    <rPh sb="51" eb="53">
      <t>ウワマワ</t>
    </rPh>
    <rPh sb="61" eb="62">
      <t>トモナ</t>
    </rPh>
    <rPh sb="63" eb="68">
      <t>ケイヒカイシュウリツ</t>
    </rPh>
    <rPh sb="73" eb="75">
      <t>ヒジョウ</t>
    </rPh>
    <rPh sb="76" eb="77">
      <t>ヒク</t>
    </rPh>
    <rPh sb="78" eb="80">
      <t>スイジュン</t>
    </rPh>
    <rPh sb="90" eb="93">
      <t>キギョウサイ</t>
    </rPh>
    <rPh sb="93" eb="95">
      <t>ザンダカ</t>
    </rPh>
    <rPh sb="95" eb="96">
      <t>タイ</t>
    </rPh>
    <rPh sb="96" eb="98">
      <t>ジギョウ</t>
    </rPh>
    <rPh sb="98" eb="100">
      <t>キボ</t>
    </rPh>
    <rPh sb="100" eb="102">
      <t>ヒリツ</t>
    </rPh>
    <rPh sb="110" eb="111">
      <t>キワ</t>
    </rPh>
    <rPh sb="113" eb="114">
      <t>タカ</t>
    </rPh>
    <rPh sb="115" eb="117">
      <t>スイジュン</t>
    </rPh>
    <rPh sb="121" eb="123">
      <t>シハラ</t>
    </rPh>
    <rPh sb="123" eb="125">
      <t>リソク</t>
    </rPh>
    <rPh sb="126" eb="131">
      <t>ゲンカショウキャクヒ</t>
    </rPh>
    <rPh sb="132" eb="134">
      <t>ケイエイ</t>
    </rPh>
    <rPh sb="135" eb="137">
      <t>アッパク</t>
    </rPh>
    <rPh sb="141" eb="143">
      <t>ヨウイン</t>
    </rPh>
    <rPh sb="150" eb="153">
      <t>ホウイコウ</t>
    </rPh>
    <rPh sb="157" eb="161">
      <t>ケイエイジョウキョウ</t>
    </rPh>
    <rPh sb="162" eb="164">
      <t>イゼン</t>
    </rPh>
    <rPh sb="167" eb="169">
      <t>ユウリョ</t>
    </rPh>
    <rPh sb="172" eb="174">
      <t>ジッタイ</t>
    </rPh>
    <rPh sb="180" eb="181">
      <t>アキ</t>
    </rPh>
    <rPh sb="190" eb="193">
      <t>テイキテキ</t>
    </rPh>
    <rPh sb="194" eb="196">
      <t>リョウキン</t>
    </rPh>
    <rPh sb="196" eb="198">
      <t>カイテイ</t>
    </rPh>
    <rPh sb="199" eb="200">
      <t>サラ</t>
    </rPh>
    <rPh sb="202" eb="206">
      <t>ケイヒセツゲン</t>
    </rPh>
    <rPh sb="209" eb="211">
      <t>コンゴ</t>
    </rPh>
    <rPh sb="212" eb="216">
      <t>ケイエイコウリツ</t>
    </rPh>
    <rPh sb="217" eb="219">
      <t>コウジョウ</t>
    </rPh>
    <rPh sb="220" eb="221">
      <t>ム</t>
    </rPh>
    <rPh sb="223" eb="225">
      <t>トリク</t>
    </rPh>
    <rPh sb="227" eb="228">
      <t>オコナ</t>
    </rPh>
    <rPh sb="232" eb="23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</si>
</sst>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83-4BDE-A2A7-8D2C9CDA53C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B83-4BDE-A2A7-8D2C9CDA53C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57.77</c:v>
                </c:pt>
              </c:numCache>
            </c:numRef>
          </c:val>
          <c:extLst>
            <c:ext xmlns:c16="http://schemas.microsoft.com/office/drawing/2014/chart" uri="{C3380CC4-5D6E-409C-BE32-E72D297353CC}">
              <c16:uniqueId val="{00000000-DFE7-4FEA-9A1F-BD96BC8B834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44.52</c:v>
                </c:pt>
              </c:numCache>
            </c:numRef>
          </c:val>
          <c:smooth val="0"/>
          <c:extLst>
            <c:ext xmlns:c16="http://schemas.microsoft.com/office/drawing/2014/chart" uri="{C3380CC4-5D6E-409C-BE32-E72D297353CC}">
              <c16:uniqueId val="{00000001-DFE7-4FEA-9A1F-BD96BC8B834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CEFF-4081-96F8-68B9B02AF32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82.9</c:v>
                </c:pt>
              </c:numCache>
            </c:numRef>
          </c:val>
          <c:smooth val="0"/>
          <c:extLst>
            <c:ext xmlns:c16="http://schemas.microsoft.com/office/drawing/2014/chart" uri="{C3380CC4-5D6E-409C-BE32-E72D297353CC}">
              <c16:uniqueId val="{00000001-CEFF-4081-96F8-68B9B02AF32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103.96</c:v>
                </c:pt>
              </c:numCache>
            </c:numRef>
          </c:val>
          <c:extLst>
            <c:ext xmlns:c16="http://schemas.microsoft.com/office/drawing/2014/chart" uri="{C3380CC4-5D6E-409C-BE32-E72D297353CC}">
              <c16:uniqueId val="{00000000-F172-4AE7-BD34-6F61E19E824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100.84</c:v>
                </c:pt>
              </c:numCache>
            </c:numRef>
          </c:val>
          <c:smooth val="0"/>
          <c:extLst>
            <c:ext xmlns:c16="http://schemas.microsoft.com/office/drawing/2014/chart" uri="{C3380CC4-5D6E-409C-BE32-E72D297353CC}">
              <c16:uniqueId val="{00000001-F172-4AE7-BD34-6F61E19E824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6.49</c:v>
                </c:pt>
              </c:numCache>
            </c:numRef>
          </c:val>
          <c:extLst>
            <c:ext xmlns:c16="http://schemas.microsoft.com/office/drawing/2014/chart" uri="{C3380CC4-5D6E-409C-BE32-E72D297353CC}">
              <c16:uniqueId val="{00000000-1D38-4388-91A4-449ACF4461A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39.79</c:v>
                </c:pt>
              </c:numCache>
            </c:numRef>
          </c:val>
          <c:smooth val="0"/>
          <c:extLst>
            <c:ext xmlns:c16="http://schemas.microsoft.com/office/drawing/2014/chart" uri="{C3380CC4-5D6E-409C-BE32-E72D297353CC}">
              <c16:uniqueId val="{00000001-1D38-4388-91A4-449ACF4461A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2AF-45F5-8E47-BF3F9106679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2AF-45F5-8E47-BF3F9106679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B76-4146-AE91-46BE7ADB8F5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135.16999999999999</c:v>
                </c:pt>
              </c:numCache>
            </c:numRef>
          </c:val>
          <c:smooth val="0"/>
          <c:extLst>
            <c:ext xmlns:c16="http://schemas.microsoft.com/office/drawing/2014/chart" uri="{C3380CC4-5D6E-409C-BE32-E72D297353CC}">
              <c16:uniqueId val="{00000001-8B76-4146-AE91-46BE7ADB8F5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72.06</c:v>
                </c:pt>
              </c:numCache>
            </c:numRef>
          </c:val>
          <c:extLst>
            <c:ext xmlns:c16="http://schemas.microsoft.com/office/drawing/2014/chart" uri="{C3380CC4-5D6E-409C-BE32-E72D297353CC}">
              <c16:uniqueId val="{00000000-3CE1-413C-9041-110F738663C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113.41</c:v>
                </c:pt>
              </c:numCache>
            </c:numRef>
          </c:val>
          <c:smooth val="0"/>
          <c:extLst>
            <c:ext xmlns:c16="http://schemas.microsoft.com/office/drawing/2014/chart" uri="{C3380CC4-5D6E-409C-BE32-E72D297353CC}">
              <c16:uniqueId val="{00000001-3CE1-413C-9041-110F738663C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2497.0700000000002</c:v>
                </c:pt>
              </c:numCache>
            </c:numRef>
          </c:val>
          <c:extLst>
            <c:ext xmlns:c16="http://schemas.microsoft.com/office/drawing/2014/chart" uri="{C3380CC4-5D6E-409C-BE32-E72D297353CC}">
              <c16:uniqueId val="{00000000-B80B-43BF-B3E5-C5CB6ED6EB8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950.64</c:v>
                </c:pt>
              </c:numCache>
            </c:numRef>
          </c:val>
          <c:smooth val="0"/>
          <c:extLst>
            <c:ext xmlns:c16="http://schemas.microsoft.com/office/drawing/2014/chart" uri="{C3380CC4-5D6E-409C-BE32-E72D297353CC}">
              <c16:uniqueId val="{00000001-B80B-43BF-B3E5-C5CB6ED6EB8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33.07</c:v>
                </c:pt>
              </c:numCache>
            </c:numRef>
          </c:val>
          <c:extLst>
            <c:ext xmlns:c16="http://schemas.microsoft.com/office/drawing/2014/chart" uri="{C3380CC4-5D6E-409C-BE32-E72D297353CC}">
              <c16:uniqueId val="{00000000-DAE2-427F-8FDA-2C146F02F04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38.549999999999997</c:v>
                </c:pt>
              </c:numCache>
            </c:numRef>
          </c:val>
          <c:smooth val="0"/>
          <c:extLst>
            <c:ext xmlns:c16="http://schemas.microsoft.com/office/drawing/2014/chart" uri="{C3380CC4-5D6E-409C-BE32-E72D297353CC}">
              <c16:uniqueId val="{00000001-DAE2-427F-8FDA-2C146F02F04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467.61</c:v>
                </c:pt>
              </c:numCache>
            </c:numRef>
          </c:val>
          <c:extLst>
            <c:ext xmlns:c16="http://schemas.microsoft.com/office/drawing/2014/chart" uri="{C3380CC4-5D6E-409C-BE32-E72D297353CC}">
              <c16:uniqueId val="{00000000-B510-4363-836C-F0789DFDBD5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391.34</c:v>
                </c:pt>
              </c:numCache>
            </c:numRef>
          </c:val>
          <c:smooth val="0"/>
          <c:extLst>
            <c:ext xmlns:c16="http://schemas.microsoft.com/office/drawing/2014/chart" uri="{C3380CC4-5D6E-409C-BE32-E72D297353CC}">
              <c16:uniqueId val="{00000001-B510-4363-836C-F0789DFDBD5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【144.34】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【876.32】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【390.09】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【39.30】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北海道　本別町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個別排水処理</v>
      </c>
      <c r="Q8" s="64"/>
      <c r="R8" s="64"/>
      <c r="S8" s="64"/>
      <c r="T8" s="64"/>
      <c r="U8" s="64"/>
      <c r="V8" s="64"/>
      <c r="W8" s="64" t="str">
        <f>データ!L6</f>
        <v>L2</v>
      </c>
      <c r="X8" s="64"/>
      <c r="Y8" s="64"/>
      <c r="Z8" s="64"/>
      <c r="AA8" s="64"/>
      <c r="AB8" s="64"/>
      <c r="AC8" s="64"/>
      <c r="AD8" s="65" t="str">
        <f>データ!$M$6</f>
        <v>非設置</v>
      </c>
      <c r="AE8" s="65"/>
      <c r="AF8" s="65"/>
      <c r="AG8" s="65"/>
      <c r="AH8" s="65"/>
      <c r="AI8" s="65"/>
      <c r="AJ8" s="65"/>
      <c r="AK8" s="3"/>
      <c r="AL8" s="45">
        <f>データ!S6</f>
        <v>6046</v>
      </c>
      <c r="AM8" s="45"/>
      <c r="AN8" s="45"/>
      <c r="AO8" s="45"/>
      <c r="AP8" s="45"/>
      <c r="AQ8" s="45"/>
      <c r="AR8" s="45"/>
      <c r="AS8" s="45"/>
      <c r="AT8" s="44">
        <f>データ!T6</f>
        <v>391.91</v>
      </c>
      <c r="AU8" s="44"/>
      <c r="AV8" s="44"/>
      <c r="AW8" s="44"/>
      <c r="AX8" s="44"/>
      <c r="AY8" s="44"/>
      <c r="AZ8" s="44"/>
      <c r="BA8" s="44"/>
      <c r="BB8" s="44">
        <f>データ!U6</f>
        <v>15.43</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12.82</v>
      </c>
      <c r="J10" s="44"/>
      <c r="K10" s="44"/>
      <c r="L10" s="44"/>
      <c r="M10" s="44"/>
      <c r="N10" s="44"/>
      <c r="O10" s="44"/>
      <c r="P10" s="44">
        <f>データ!P6</f>
        <v>14.93</v>
      </c>
      <c r="Q10" s="44"/>
      <c r="R10" s="44"/>
      <c r="S10" s="44"/>
      <c r="T10" s="44"/>
      <c r="U10" s="44"/>
      <c r="V10" s="44"/>
      <c r="W10" s="44">
        <f>データ!Q6</f>
        <v>100</v>
      </c>
      <c r="X10" s="44"/>
      <c r="Y10" s="44"/>
      <c r="Z10" s="44"/>
      <c r="AA10" s="44"/>
      <c r="AB10" s="44"/>
      <c r="AC10" s="44"/>
      <c r="AD10" s="45">
        <f>データ!R6</f>
        <v>3425</v>
      </c>
      <c r="AE10" s="45"/>
      <c r="AF10" s="45"/>
      <c r="AG10" s="45"/>
      <c r="AH10" s="45"/>
      <c r="AI10" s="45"/>
      <c r="AJ10" s="45"/>
      <c r="AK10" s="2"/>
      <c r="AL10" s="45">
        <f>データ!V6</f>
        <v>897</v>
      </c>
      <c r="AM10" s="45"/>
      <c r="AN10" s="45"/>
      <c r="AO10" s="45"/>
      <c r="AP10" s="45"/>
      <c r="AQ10" s="45"/>
      <c r="AR10" s="45"/>
      <c r="AS10" s="45"/>
      <c r="AT10" s="44">
        <f>データ!W6</f>
        <v>0.67</v>
      </c>
      <c r="AU10" s="44"/>
      <c r="AV10" s="44"/>
      <c r="AW10" s="44"/>
      <c r="AX10" s="44"/>
      <c r="AY10" s="44"/>
      <c r="AZ10" s="44"/>
      <c r="BA10" s="44"/>
      <c r="BB10" s="44">
        <f>データ!X6</f>
        <v>1338.81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【100.11】</v>
      </c>
      <c r="F85" s="12" t="str">
        <f>データ!AT6</f>
        <v>【144.34】</v>
      </c>
      <c r="G85" s="12" t="str">
        <f>データ!BE6</f>
        <v>【114.26】</v>
      </c>
      <c r="H85" s="12" t="str">
        <f>データ!BP6</f>
        <v>【876.32】</v>
      </c>
      <c r="I85" s="12" t="str">
        <f>データ!CA6</f>
        <v>【39.48】</v>
      </c>
      <c r="J85" s="12" t="str">
        <f>データ!CL6</f>
        <v>【390.09】</v>
      </c>
      <c r="K85" s="12" t="str">
        <f>データ!CW6</f>
        <v>【45.56】</v>
      </c>
      <c r="L85" s="12" t="str">
        <f>データ!DH6</f>
        <v>【82.62】</v>
      </c>
      <c r="M85" s="12" t="str">
        <f>データ!DS6</f>
        <v>【39.30】</v>
      </c>
      <c r="N85" s="12" t="str">
        <f>データ!ED6</f>
        <v>【-】</v>
      </c>
      <c r="O85" s="12" t="str">
        <f>データ!EO6</f>
        <v>【-】</v>
      </c>
    </row>
  </sheetData>
  <sheetProtection algorithmName="SHA-512" hashValue="UuXz32lJJc8M0Tz7mHUSawgH/a2VKsC/B/mop9t033ZEjkZ3hGzqyesk4t9rWxJHLi8qdYB7urpwPpwiWec43Q==" saltValue="LB+QnvMrYAW0s4Mz1tvHT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16462</v>
      </c>
      <c r="D6" s="19">
        <f t="shared" si="3"/>
        <v>46</v>
      </c>
      <c r="E6" s="19">
        <f t="shared" si="3"/>
        <v>18</v>
      </c>
      <c r="F6" s="19">
        <f t="shared" si="3"/>
        <v>1</v>
      </c>
      <c r="G6" s="19">
        <f t="shared" si="3"/>
        <v>0</v>
      </c>
      <c r="H6" s="19" t="str">
        <f t="shared" si="3"/>
        <v>北海道　本別町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12.82</v>
      </c>
      <c r="P6" s="20">
        <f t="shared" si="3"/>
        <v>14.93</v>
      </c>
      <c r="Q6" s="20">
        <f t="shared" si="3"/>
        <v>100</v>
      </c>
      <c r="R6" s="20">
        <f t="shared" si="3"/>
        <v>3425</v>
      </c>
      <c r="S6" s="20">
        <f t="shared" si="3"/>
        <v>6046</v>
      </c>
      <c r="T6" s="20">
        <f t="shared" si="3"/>
        <v>391.91</v>
      </c>
      <c r="U6" s="20">
        <f t="shared" si="3"/>
        <v>15.43</v>
      </c>
      <c r="V6" s="20">
        <f t="shared" si="3"/>
        <v>897</v>
      </c>
      <c r="W6" s="20">
        <f t="shared" si="3"/>
        <v>0.67</v>
      </c>
      <c r="X6" s="20">
        <f t="shared" si="3"/>
        <v>1338.81</v>
      </c>
      <c r="Y6" s="21" t="str">
        <f>IF(Y7="",NA(),Y7)</f>
        <v>-</v>
      </c>
      <c r="Z6" s="21" t="str">
        <f t="shared" ref="Z6:AH6" si="4">IF(Z7="",NA(),Z7)</f>
        <v>-</v>
      </c>
      <c r="AA6" s="21" t="str">
        <f t="shared" si="4"/>
        <v>-</v>
      </c>
      <c r="AB6" s="21" t="str">
        <f t="shared" si="4"/>
        <v>-</v>
      </c>
      <c r="AC6" s="21">
        <f t="shared" si="4"/>
        <v>103.96</v>
      </c>
      <c r="AD6" s="21" t="str">
        <f t="shared" si="4"/>
        <v>-</v>
      </c>
      <c r="AE6" s="21" t="str">
        <f t="shared" si="4"/>
        <v>-</v>
      </c>
      <c r="AF6" s="21" t="str">
        <f t="shared" si="4"/>
        <v>-</v>
      </c>
      <c r="AG6" s="21" t="str">
        <f t="shared" si="4"/>
        <v>-</v>
      </c>
      <c r="AH6" s="21">
        <f t="shared" si="4"/>
        <v>100.84</v>
      </c>
      <c r="AI6" s="20" t="str">
        <f>IF(AI7="","",IF(AI7="-","【-】","【"&amp;SUBSTITUTE(TEXT(AI7,"#,##0.00"),"-","△")&amp;"】"))</f>
        <v>【100.11】</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135.16999999999999</v>
      </c>
      <c r="AT6" s="20" t="str">
        <f>IF(AT7="","",IF(AT7="-","【-】","【"&amp;SUBSTITUTE(TEXT(AT7,"#,##0.00"),"-","△")&amp;"】"))</f>
        <v>【144.34】</v>
      </c>
      <c r="AU6" s="21" t="str">
        <f>IF(AU7="",NA(),AU7)</f>
        <v>-</v>
      </c>
      <c r="AV6" s="21" t="str">
        <f t="shared" ref="AV6:BD6" si="6">IF(AV7="",NA(),AV7)</f>
        <v>-</v>
      </c>
      <c r="AW6" s="21" t="str">
        <f t="shared" si="6"/>
        <v>-</v>
      </c>
      <c r="AX6" s="21" t="str">
        <f t="shared" si="6"/>
        <v>-</v>
      </c>
      <c r="AY6" s="21">
        <f t="shared" si="6"/>
        <v>72.06</v>
      </c>
      <c r="AZ6" s="21" t="str">
        <f t="shared" si="6"/>
        <v>-</v>
      </c>
      <c r="BA6" s="21" t="str">
        <f t="shared" si="6"/>
        <v>-</v>
      </c>
      <c r="BB6" s="21" t="str">
        <f t="shared" si="6"/>
        <v>-</v>
      </c>
      <c r="BC6" s="21" t="str">
        <f t="shared" si="6"/>
        <v>-</v>
      </c>
      <c r="BD6" s="21">
        <f t="shared" si="6"/>
        <v>113.41</v>
      </c>
      <c r="BE6" s="20" t="str">
        <f>IF(BE7="","",IF(BE7="-","【-】","【"&amp;SUBSTITUTE(TEXT(BE7,"#,##0.00"),"-","△")&amp;"】"))</f>
        <v>【114.26】</v>
      </c>
      <c r="BF6" s="21" t="str">
        <f>IF(BF7="",NA(),BF7)</f>
        <v>-</v>
      </c>
      <c r="BG6" s="21" t="str">
        <f t="shared" ref="BG6:BO6" si="7">IF(BG7="",NA(),BG7)</f>
        <v>-</v>
      </c>
      <c r="BH6" s="21" t="str">
        <f t="shared" si="7"/>
        <v>-</v>
      </c>
      <c r="BI6" s="21" t="str">
        <f t="shared" si="7"/>
        <v>-</v>
      </c>
      <c r="BJ6" s="21">
        <f t="shared" si="7"/>
        <v>2497.0700000000002</v>
      </c>
      <c r="BK6" s="21" t="str">
        <f t="shared" si="7"/>
        <v>-</v>
      </c>
      <c r="BL6" s="21" t="str">
        <f t="shared" si="7"/>
        <v>-</v>
      </c>
      <c r="BM6" s="21" t="str">
        <f t="shared" si="7"/>
        <v>-</v>
      </c>
      <c r="BN6" s="21" t="str">
        <f t="shared" si="7"/>
        <v>-</v>
      </c>
      <c r="BO6" s="21">
        <f t="shared" si="7"/>
        <v>950.64</v>
      </c>
      <c r="BP6" s="20" t="str">
        <f>IF(BP7="","",IF(BP7="-","【-】","【"&amp;SUBSTITUTE(TEXT(BP7,"#,##0.00"),"-","△")&amp;"】"))</f>
        <v>【876.32】</v>
      </c>
      <c r="BQ6" s="21" t="str">
        <f>IF(BQ7="",NA(),BQ7)</f>
        <v>-</v>
      </c>
      <c r="BR6" s="21" t="str">
        <f t="shared" ref="BR6:BZ6" si="8">IF(BR7="",NA(),BR7)</f>
        <v>-</v>
      </c>
      <c r="BS6" s="21" t="str">
        <f t="shared" si="8"/>
        <v>-</v>
      </c>
      <c r="BT6" s="21" t="str">
        <f t="shared" si="8"/>
        <v>-</v>
      </c>
      <c r="BU6" s="21">
        <f t="shared" si="8"/>
        <v>33.07</v>
      </c>
      <c r="BV6" s="21" t="str">
        <f t="shared" si="8"/>
        <v>-</v>
      </c>
      <c r="BW6" s="21" t="str">
        <f t="shared" si="8"/>
        <v>-</v>
      </c>
      <c r="BX6" s="21" t="str">
        <f t="shared" si="8"/>
        <v>-</v>
      </c>
      <c r="BY6" s="21" t="str">
        <f t="shared" si="8"/>
        <v>-</v>
      </c>
      <c r="BZ6" s="21">
        <f t="shared" si="8"/>
        <v>38.549999999999997</v>
      </c>
      <c r="CA6" s="20" t="str">
        <f>IF(CA7="","",IF(CA7="-","【-】","【"&amp;SUBSTITUTE(TEXT(CA7,"#,##0.00"),"-","△")&amp;"】"))</f>
        <v>【39.48】</v>
      </c>
      <c r="CB6" s="21" t="str">
        <f>IF(CB7="",NA(),CB7)</f>
        <v>-</v>
      </c>
      <c r="CC6" s="21" t="str">
        <f t="shared" ref="CC6:CK6" si="9">IF(CC7="",NA(),CC7)</f>
        <v>-</v>
      </c>
      <c r="CD6" s="21" t="str">
        <f t="shared" si="9"/>
        <v>-</v>
      </c>
      <c r="CE6" s="21" t="str">
        <f t="shared" si="9"/>
        <v>-</v>
      </c>
      <c r="CF6" s="21">
        <f t="shared" si="9"/>
        <v>467.61</v>
      </c>
      <c r="CG6" s="21" t="str">
        <f t="shared" si="9"/>
        <v>-</v>
      </c>
      <c r="CH6" s="21" t="str">
        <f t="shared" si="9"/>
        <v>-</v>
      </c>
      <c r="CI6" s="21" t="str">
        <f t="shared" si="9"/>
        <v>-</v>
      </c>
      <c r="CJ6" s="21" t="str">
        <f t="shared" si="9"/>
        <v>-</v>
      </c>
      <c r="CK6" s="21">
        <f t="shared" si="9"/>
        <v>391.34</v>
      </c>
      <c r="CL6" s="20" t="str">
        <f>IF(CL7="","",IF(CL7="-","【-】","【"&amp;SUBSTITUTE(TEXT(CL7,"#,##0.00"),"-","△")&amp;"】"))</f>
        <v>【390.09】</v>
      </c>
      <c r="CM6" s="21" t="str">
        <f>IF(CM7="",NA(),CM7)</f>
        <v>-</v>
      </c>
      <c r="CN6" s="21" t="str">
        <f t="shared" ref="CN6:CV6" si="10">IF(CN7="",NA(),CN7)</f>
        <v>-</v>
      </c>
      <c r="CO6" s="21" t="str">
        <f t="shared" si="10"/>
        <v>-</v>
      </c>
      <c r="CP6" s="21" t="str">
        <f t="shared" si="10"/>
        <v>-</v>
      </c>
      <c r="CQ6" s="21">
        <f t="shared" si="10"/>
        <v>57.77</v>
      </c>
      <c r="CR6" s="21" t="str">
        <f t="shared" si="10"/>
        <v>-</v>
      </c>
      <c r="CS6" s="21" t="str">
        <f t="shared" si="10"/>
        <v>-</v>
      </c>
      <c r="CT6" s="21" t="str">
        <f t="shared" si="10"/>
        <v>-</v>
      </c>
      <c r="CU6" s="21" t="str">
        <f t="shared" si="10"/>
        <v>-</v>
      </c>
      <c r="CV6" s="21">
        <f t="shared" si="10"/>
        <v>44.52</v>
      </c>
      <c r="CW6" s="20" t="str">
        <f>IF(CW7="","",IF(CW7="-","【-】","【"&amp;SUBSTITUTE(TEXT(CW7,"#,##0.00"),"-","△")&amp;"】"))</f>
        <v>【45.56】</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82.9</v>
      </c>
      <c r="DH6" s="20" t="str">
        <f>IF(DH7="","",IF(DH7="-","【-】","【"&amp;SUBSTITUTE(TEXT(DH7,"#,##0.00"),"-","△")&amp;"】"))</f>
        <v>【82.62】</v>
      </c>
      <c r="DI6" s="21" t="str">
        <f>IF(DI7="",NA(),DI7)</f>
        <v>-</v>
      </c>
      <c r="DJ6" s="21" t="str">
        <f t="shared" ref="DJ6:DR6" si="12">IF(DJ7="",NA(),DJ7)</f>
        <v>-</v>
      </c>
      <c r="DK6" s="21" t="str">
        <f t="shared" si="12"/>
        <v>-</v>
      </c>
      <c r="DL6" s="21" t="str">
        <f t="shared" si="12"/>
        <v>-</v>
      </c>
      <c r="DM6" s="21">
        <f t="shared" si="12"/>
        <v>6.49</v>
      </c>
      <c r="DN6" s="21" t="str">
        <f t="shared" si="12"/>
        <v>-</v>
      </c>
      <c r="DO6" s="21" t="str">
        <f t="shared" si="12"/>
        <v>-</v>
      </c>
      <c r="DP6" s="21" t="str">
        <f t="shared" si="12"/>
        <v>-</v>
      </c>
      <c r="DQ6" s="21" t="str">
        <f t="shared" si="12"/>
        <v>-</v>
      </c>
      <c r="DR6" s="21">
        <f t="shared" si="12"/>
        <v>39.79</v>
      </c>
      <c r="DS6" s="20" t="str">
        <f>IF(DS7="","",IF(DS7="-","【-】","【"&amp;SUBSTITUTE(TEXT(DS7,"#,##0.00"),"-","△")&amp;"】"))</f>
        <v>【39.30】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16462</v>
      </c>
      <c r="D7" s="23">
        <v>46</v>
      </c>
      <c r="E7" s="23">
        <v>18</v>
      </c>
      <c r="F7" s="23">
        <v>1</v>
      </c>
      <c r="G7" s="23">
        <v>0</v>
      </c>
      <c r="H7" s="23" t="s">
        <v>96</v>
      </c>
      <c r="I7" s="23" t="s">
        <v>97</v>
      </c>
      <c r="J7" s="23" t="s">
        <v>98</v>
      </c>
      <c r="K7" s="23" t="s">
        <v>99</v>
      </c>
      <c r="L7" s="23" t="s">
        <v>100</v>
      </c>
      <c r="M7" s="23" t="s">
        <v>101</v>
      </c>
      <c r="N7" s="24" t="s">
        <v>102</v>
      </c>
      <c r="O7" s="24">
        <v>12.82</v>
      </c>
      <c r="P7" s="24">
        <v>14.93</v>
      </c>
      <c r="Q7" s="24">
        <v>100</v>
      </c>
      <c r="R7" s="24">
        <v>3425</v>
      </c>
      <c r="S7" s="24">
        <v>6046</v>
      </c>
      <c r="T7" s="24">
        <v>391.91</v>
      </c>
      <c r="U7" s="24">
        <v>15.43</v>
      </c>
      <c r="V7" s="24">
        <v>897</v>
      </c>
      <c r="W7" s="24">
        <v>0.67</v>
      </c>
      <c r="X7" s="24">
        <v>1338.81</v>
      </c>
      <c r="Y7" s="24" t="s">
        <v>102</v>
      </c>
      <c r="Z7" s="24" t="s">
        <v>102</v>
      </c>
      <c r="AA7" s="24" t="s">
        <v>102</v>
      </c>
      <c r="AB7" s="24" t="s">
        <v>102</v>
      </c>
      <c r="AC7" s="24">
        <v>103.96</v>
      </c>
      <c r="AD7" s="24" t="s">
        <v>102</v>
      </c>
      <c r="AE7" s="24" t="s">
        <v>102</v>
      </c>
      <c r="AF7" s="24" t="s">
        <v>102</v>
      </c>
      <c r="AG7" s="24" t="s">
        <v>102</v>
      </c>
      <c r="AH7" s="24">
        <v>100.84</v>
      </c>
      <c r="AI7" s="24">
        <v>100.11</v>
      </c>
      <c r="AJ7" s="24" t="s">
        <v>102</v>
      </c>
      <c r="AK7" s="24" t="s">
        <v>102</v>
      </c>
      <c r="AL7" s="24" t="s">
        <v>102</v>
      </c>
      <c r="AM7" s="24" t="s">
        <v>102</v>
      </c>
      <c r="AN7" s="24">
        <v>0</v>
      </c>
      <c r="AO7" s="24" t="s">
        <v>102</v>
      </c>
      <c r="AP7" s="24" t="s">
        <v>102</v>
      </c>
      <c r="AQ7" s="24" t="s">
        <v>102</v>
      </c>
      <c r="AR7" s="24" t="s">
        <v>102</v>
      </c>
      <c r="AS7" s="24">
        <v>135.16999999999999</v>
      </c>
      <c r="AT7" s="24">
        <v>144.34</v>
      </c>
      <c r="AU7" s="24" t="s">
        <v>102</v>
      </c>
      <c r="AV7" s="24" t="s">
        <v>102</v>
      </c>
      <c r="AW7" s="24" t="s">
        <v>102</v>
      </c>
      <c r="AX7" s="24" t="s">
        <v>102</v>
      </c>
      <c r="AY7" s="24">
        <v>72.06</v>
      </c>
      <c r="AZ7" s="24" t="s">
        <v>102</v>
      </c>
      <c r="BA7" s="24" t="s">
        <v>102</v>
      </c>
      <c r="BB7" s="24" t="s">
        <v>102</v>
      </c>
      <c r="BC7" s="24" t="s">
        <v>102</v>
      </c>
      <c r="BD7" s="24">
        <v>113.41</v>
      </c>
      <c r="BE7" s="24">
        <v>114.26</v>
      </c>
      <c r="BF7" s="24" t="s">
        <v>102</v>
      </c>
      <c r="BG7" s="24" t="s">
        <v>102</v>
      </c>
      <c r="BH7" s="24" t="s">
        <v>102</v>
      </c>
      <c r="BI7" s="24" t="s">
        <v>102</v>
      </c>
      <c r="BJ7" s="24">
        <v>2497.0700000000002</v>
      </c>
      <c r="BK7" s="24" t="s">
        <v>102</v>
      </c>
      <c r="BL7" s="24" t="s">
        <v>102</v>
      </c>
      <c r="BM7" s="24" t="s">
        <v>102</v>
      </c>
      <c r="BN7" s="24" t="s">
        <v>102</v>
      </c>
      <c r="BO7" s="24">
        <v>950.64</v>
      </c>
      <c r="BP7" s="24">
        <v>876.32</v>
      </c>
      <c r="BQ7" s="24" t="s">
        <v>102</v>
      </c>
      <c r="BR7" s="24" t="s">
        <v>102</v>
      </c>
      <c r="BS7" s="24" t="s">
        <v>102</v>
      </c>
      <c r="BT7" s="24" t="s">
        <v>102</v>
      </c>
      <c r="BU7" s="24">
        <v>33.07</v>
      </c>
      <c r="BV7" s="24" t="s">
        <v>102</v>
      </c>
      <c r="BW7" s="24" t="s">
        <v>102</v>
      </c>
      <c r="BX7" s="24" t="s">
        <v>102</v>
      </c>
      <c r="BY7" s="24" t="s">
        <v>102</v>
      </c>
      <c r="BZ7" s="24">
        <v>38.549999999999997</v>
      </c>
      <c r="CA7" s="24">
        <v>39.479999999999997</v>
      </c>
      <c r="CB7" s="24" t="s">
        <v>102</v>
      </c>
      <c r="CC7" s="24" t="s">
        <v>102</v>
      </c>
      <c r="CD7" s="24" t="s">
        <v>102</v>
      </c>
      <c r="CE7" s="24" t="s">
        <v>102</v>
      </c>
      <c r="CF7" s="24">
        <v>467.61</v>
      </c>
      <c r="CG7" s="24" t="s">
        <v>102</v>
      </c>
      <c r="CH7" s="24" t="s">
        <v>102</v>
      </c>
      <c r="CI7" s="24" t="s">
        <v>102</v>
      </c>
      <c r="CJ7" s="24" t="s">
        <v>102</v>
      </c>
      <c r="CK7" s="24">
        <v>391.34</v>
      </c>
      <c r="CL7" s="24">
        <v>390.09</v>
      </c>
      <c r="CM7" s="24" t="s">
        <v>102</v>
      </c>
      <c r="CN7" s="24" t="s">
        <v>102</v>
      </c>
      <c r="CO7" s="24" t="s">
        <v>102</v>
      </c>
      <c r="CP7" s="24" t="s">
        <v>102</v>
      </c>
      <c r="CQ7" s="24">
        <v>57.77</v>
      </c>
      <c r="CR7" s="24" t="s">
        <v>102</v>
      </c>
      <c r="CS7" s="24" t="s">
        <v>102</v>
      </c>
      <c r="CT7" s="24" t="s">
        <v>102</v>
      </c>
      <c r="CU7" s="24" t="s">
        <v>102</v>
      </c>
      <c r="CV7" s="24">
        <v>44.52</v>
      </c>
      <c r="CW7" s="24">
        <v>45.56</v>
      </c>
      <c r="CX7" s="24" t="s">
        <v>102</v>
      </c>
      <c r="CY7" s="24" t="s">
        <v>102</v>
      </c>
      <c r="CZ7" s="24" t="s">
        <v>102</v>
      </c>
      <c r="DA7" s="24" t="s">
        <v>102</v>
      </c>
      <c r="DB7" s="24">
        <v>100</v>
      </c>
      <c r="DC7" s="24" t="s">
        <v>102</v>
      </c>
      <c r="DD7" s="24" t="s">
        <v>102</v>
      </c>
      <c r="DE7" s="24" t="s">
        <v>102</v>
      </c>
      <c r="DF7" s="24" t="s">
        <v>102</v>
      </c>
      <c r="DG7" s="24">
        <v>82.9</v>
      </c>
      <c r="DH7" s="24">
        <v>82.62</v>
      </c>
      <c r="DI7" s="24" t="s">
        <v>102</v>
      </c>
      <c r="DJ7" s="24" t="s">
        <v>102</v>
      </c>
      <c r="DK7" s="24" t="s">
        <v>102</v>
      </c>
      <c r="DL7" s="24" t="s">
        <v>102</v>
      </c>
      <c r="DM7" s="24">
        <v>6.49</v>
      </c>
      <c r="DN7" s="24" t="s">
        <v>102</v>
      </c>
      <c r="DO7" s="24" t="s">
        <v>102</v>
      </c>
      <c r="DP7" s="24" t="s">
        <v>102</v>
      </c>
      <c r="DQ7" s="24" t="s">
        <v>102</v>
      </c>
      <c r="DR7" s="24">
        <v>39.79</v>
      </c>
      <c r="DS7" s="24">
        <v>39.299999999999997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USRBCA004</cp:lastModifiedBy>
  <dcterms:created xsi:type="dcterms:W3CDTF">2025-12-23T06:32:41Z</dcterms:created>
  <dcterms:modified xsi:type="dcterms:W3CDTF">2026-03-24T23:33:04Z</dcterms:modified>
  <cp:category/>
</cp:coreProperties>
</file>